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EF0779C-511B-4290-B402-B58F9BEEE9C5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WP und LFT" sheetId="1" r:id="rId1"/>
    <sheet name="Rechengrundlagen" sheetId="2" state="hidden" r:id="rId2"/>
  </sheets>
  <externalReferences>
    <externalReference r:id="rId3"/>
  </externalReferences>
  <definedNames>
    <definedName name="OLE_LINK44" localSheetId="0">'WP und LFT'!#REF!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2" i="1"/>
  <c r="H93" i="1"/>
  <c r="H94" i="1"/>
  <c r="H96" i="1"/>
  <c r="H97" i="1"/>
  <c r="H98" i="1"/>
  <c r="H99" i="1"/>
  <c r="H100" i="1"/>
  <c r="H101" i="1"/>
  <c r="H102" i="1"/>
  <c r="H103" i="1"/>
  <c r="H104" i="1"/>
  <c r="H105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5" i="1"/>
  <c r="H126" i="1"/>
  <c r="H127" i="1"/>
  <c r="H128" i="1"/>
  <c r="H130" i="1"/>
  <c r="H131" i="1"/>
  <c r="H132" i="1"/>
  <c r="H134" i="1"/>
  <c r="H135" i="1"/>
  <c r="H136" i="1"/>
  <c r="H137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3" i="1"/>
  <c r="H234" i="1"/>
  <c r="H235" i="1"/>
  <c r="H236" i="1"/>
  <c r="H237" i="1"/>
  <c r="H3" i="1"/>
  <c r="H4" i="1"/>
  <c r="H5" i="1"/>
  <c r="H6" i="1"/>
  <c r="H7" i="1"/>
  <c r="H8" i="1"/>
  <c r="H9" i="1"/>
  <c r="H10" i="1"/>
  <c r="H2" i="1"/>
  <c r="D38" i="1" l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118" i="1"/>
  <c r="G118" i="1" s="1"/>
  <c r="D116" i="1"/>
  <c r="G116" i="1" s="1"/>
  <c r="D123" i="1" l="1"/>
  <c r="G123" i="1" s="1"/>
  <c r="D122" i="1"/>
  <c r="G122" i="1" s="1"/>
  <c r="D121" i="1"/>
  <c r="G121" i="1" s="1"/>
  <c r="D120" i="1"/>
  <c r="G120" i="1" s="1"/>
  <c r="D119" i="1"/>
  <c r="G119" i="1" s="1"/>
  <c r="D117" i="1"/>
  <c r="G117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209" i="1"/>
  <c r="G209" i="1" s="1"/>
  <c r="D208" i="1"/>
  <c r="G208" i="1" s="1"/>
  <c r="D186" i="1"/>
  <c r="G186" i="1" s="1"/>
  <c r="D185" i="1"/>
  <c r="G185" i="1" s="1"/>
  <c r="D184" i="1"/>
  <c r="G184" i="1" s="1"/>
  <c r="D183" i="1"/>
  <c r="G183" i="1" s="1"/>
  <c r="D190" i="1"/>
  <c r="G190" i="1" s="1"/>
  <c r="D189" i="1"/>
  <c r="G189" i="1" s="1"/>
  <c r="D188" i="1"/>
  <c r="G188" i="1" s="1"/>
  <c r="D171" i="1"/>
  <c r="G171" i="1" s="1"/>
  <c r="D170" i="1"/>
  <c r="G170" i="1" s="1"/>
  <c r="D169" i="1"/>
  <c r="G169" i="1" s="1"/>
  <c r="D187" i="1"/>
  <c r="G187" i="1" s="1"/>
  <c r="D168" i="1"/>
  <c r="G168" i="1" s="1"/>
  <c r="D151" i="1"/>
  <c r="G151" i="1" s="1"/>
  <c r="D150" i="1"/>
  <c r="G150" i="1" s="1"/>
  <c r="D149" i="1"/>
  <c r="G149" i="1" s="1"/>
  <c r="D137" i="1"/>
  <c r="G137" i="1" s="1"/>
  <c r="D136" i="1"/>
  <c r="G136" i="1" s="1"/>
  <c r="D135" i="1"/>
  <c r="G135" i="1" s="1"/>
  <c r="D134" i="1"/>
  <c r="G134" i="1" s="1"/>
  <c r="D96" i="1"/>
  <c r="G96" i="1" s="1"/>
  <c r="D97" i="1"/>
  <c r="G97" i="1" s="1"/>
  <c r="D98" i="1"/>
  <c r="G98" i="1" s="1"/>
  <c r="D99" i="1"/>
  <c r="G99" i="1" s="1"/>
  <c r="D100" i="1"/>
  <c r="G100" i="1" s="1"/>
  <c r="D101" i="1"/>
  <c r="G101" i="1" s="1"/>
  <c r="D102" i="1"/>
  <c r="G102" i="1" s="1"/>
  <c r="D103" i="1"/>
  <c r="G103" i="1" s="1"/>
  <c r="D104" i="1"/>
  <c r="G104" i="1" s="1"/>
  <c r="D105" i="1"/>
  <c r="G105" i="1" s="1"/>
  <c r="D29" i="1" l="1"/>
  <c r="G29" i="1" s="1"/>
  <c r="D25" i="1"/>
  <c r="G25" i="1" s="1"/>
  <c r="D30" i="1"/>
  <c r="G30" i="1" s="1"/>
  <c r="D28" i="1"/>
  <c r="G28" i="1" s="1"/>
  <c r="D27" i="1"/>
  <c r="G27" i="1" s="1"/>
  <c r="D17" i="1" l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D4" i="1"/>
  <c r="G4" i="1" s="1"/>
  <c r="D3" i="1"/>
  <c r="G3" i="1" s="1"/>
  <c r="D2" i="1"/>
  <c r="G2" i="1" s="1"/>
  <c r="D21" i="1"/>
  <c r="G21" i="1" s="1"/>
  <c r="D20" i="1"/>
  <c r="G20" i="1" s="1"/>
  <c r="D19" i="1"/>
  <c r="G1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26" i="1"/>
  <c r="G26" i="1" s="1"/>
  <c r="D24" i="1"/>
  <c r="G24" i="1" s="1"/>
  <c r="D23" i="1"/>
  <c r="G23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94" i="1"/>
  <c r="G94" i="1" s="1"/>
  <c r="D93" i="1"/>
  <c r="G93" i="1" s="1"/>
  <c r="D92" i="1"/>
  <c r="G92" i="1" s="1"/>
  <c r="D128" i="1"/>
  <c r="G128" i="1" s="1"/>
  <c r="D127" i="1"/>
  <c r="G127" i="1" s="1"/>
  <c r="D126" i="1"/>
  <c r="G126" i="1" s="1"/>
  <c r="D125" i="1"/>
  <c r="G125" i="1" s="1"/>
  <c r="D132" i="1"/>
  <c r="G132" i="1" s="1"/>
  <c r="D131" i="1"/>
  <c r="G131" i="1" s="1"/>
  <c r="D130" i="1"/>
  <c r="G130" i="1" s="1"/>
  <c r="D203" i="1"/>
  <c r="G203" i="1" s="1"/>
  <c r="D202" i="1"/>
  <c r="G202" i="1" s="1"/>
  <c r="D201" i="1"/>
  <c r="G201" i="1" s="1"/>
  <c r="D200" i="1"/>
  <c r="G200" i="1" s="1"/>
  <c r="D199" i="1"/>
  <c r="G199" i="1" s="1"/>
  <c r="D198" i="1"/>
  <c r="G198" i="1" s="1"/>
  <c r="D197" i="1"/>
  <c r="G197" i="1" s="1"/>
  <c r="D196" i="1"/>
  <c r="G196" i="1" s="1"/>
  <c r="D195" i="1"/>
  <c r="G195" i="1" s="1"/>
  <c r="D194" i="1"/>
  <c r="G194" i="1" s="1"/>
  <c r="D193" i="1"/>
  <c r="G193" i="1" s="1"/>
  <c r="D192" i="1"/>
  <c r="G192" i="1" s="1"/>
  <c r="D191" i="1"/>
  <c r="G191" i="1" s="1"/>
  <c r="D182" i="1"/>
  <c r="G182" i="1" s="1"/>
  <c r="D181" i="1"/>
  <c r="G181" i="1" s="1"/>
  <c r="D180" i="1"/>
  <c r="G180" i="1" s="1"/>
  <c r="D179" i="1"/>
  <c r="G179" i="1" s="1"/>
  <c r="D178" i="1"/>
  <c r="G178" i="1" s="1"/>
  <c r="D177" i="1"/>
  <c r="G177" i="1" s="1"/>
  <c r="D176" i="1"/>
  <c r="G176" i="1" s="1"/>
  <c r="D175" i="1"/>
  <c r="G175" i="1" s="1"/>
  <c r="D174" i="1"/>
  <c r="G174" i="1" s="1"/>
  <c r="D173" i="1"/>
  <c r="G173" i="1" s="1"/>
  <c r="D172" i="1"/>
  <c r="G172" i="1" s="1"/>
  <c r="D167" i="1"/>
  <c r="G167" i="1" s="1"/>
  <c r="D166" i="1"/>
  <c r="G166" i="1" s="1"/>
  <c r="D165" i="1"/>
  <c r="G165" i="1" s="1"/>
  <c r="D164" i="1"/>
  <c r="G164" i="1" s="1"/>
  <c r="D163" i="1"/>
  <c r="G163" i="1" s="1"/>
  <c r="D162" i="1"/>
  <c r="G162" i="1" s="1"/>
  <c r="D161" i="1"/>
  <c r="G161" i="1" s="1"/>
  <c r="D160" i="1"/>
  <c r="G160" i="1" s="1"/>
  <c r="D159" i="1"/>
  <c r="G159" i="1" s="1"/>
  <c r="D158" i="1"/>
  <c r="G158" i="1" s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48" i="1"/>
  <c r="G148" i="1" s="1"/>
  <c r="D147" i="1"/>
  <c r="G147" i="1" s="1"/>
  <c r="D146" i="1"/>
  <c r="G146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216" i="1"/>
  <c r="G216" i="1" s="1"/>
  <c r="D215" i="1"/>
  <c r="G215" i="1" s="1"/>
  <c r="D214" i="1"/>
  <c r="G214" i="1" s="1"/>
  <c r="D213" i="1"/>
  <c r="G213" i="1" s="1"/>
  <c r="D212" i="1"/>
  <c r="G212" i="1" s="1"/>
  <c r="D211" i="1"/>
  <c r="G211" i="1" s="1"/>
  <c r="D210" i="1"/>
  <c r="G210" i="1" s="1"/>
  <c r="D207" i="1"/>
  <c r="G207" i="1" s="1"/>
  <c r="D206" i="1"/>
  <c r="G206" i="1" s="1"/>
  <c r="D205" i="1"/>
  <c r="G205" i="1" s="1"/>
  <c r="D231" i="1"/>
  <c r="G231" i="1" s="1"/>
  <c r="D230" i="1"/>
  <c r="G230" i="1" s="1"/>
  <c r="D229" i="1"/>
  <c r="G229" i="1" s="1"/>
  <c r="D228" i="1"/>
  <c r="G228" i="1" s="1"/>
  <c r="D227" i="1"/>
  <c r="G227" i="1" s="1"/>
  <c r="D226" i="1"/>
  <c r="G226" i="1" s="1"/>
  <c r="D225" i="1"/>
  <c r="G225" i="1" s="1"/>
  <c r="D224" i="1"/>
  <c r="G224" i="1" s="1"/>
  <c r="D223" i="1"/>
  <c r="G223" i="1" s="1"/>
  <c r="D222" i="1"/>
  <c r="G222" i="1" s="1"/>
  <c r="D221" i="1"/>
  <c r="G221" i="1" s="1"/>
  <c r="D220" i="1"/>
  <c r="G220" i="1" s="1"/>
  <c r="D219" i="1"/>
  <c r="G219" i="1" s="1"/>
</calcChain>
</file>

<file path=xl/sharedStrings.xml><?xml version="1.0" encoding="utf-8"?>
<sst xmlns="http://schemas.openxmlformats.org/spreadsheetml/2006/main" count="694" uniqueCount="222">
  <si>
    <t xml:space="preserve">WPL 10 I </t>
  </si>
  <si>
    <t xml:space="preserve">WPL 10 IK </t>
  </si>
  <si>
    <t xml:space="preserve">WPL 10 AC </t>
  </si>
  <si>
    <t xml:space="preserve">WPL 13 A basic </t>
  </si>
  <si>
    <t xml:space="preserve">WPL 20 A basic </t>
  </si>
  <si>
    <t xml:space="preserve">WPL 13 E </t>
  </si>
  <si>
    <t xml:space="preserve">WPL 13 cool </t>
  </si>
  <si>
    <t xml:space="preserve">WPL 18 E </t>
  </si>
  <si>
    <t xml:space="preserve">WPL 18 cool </t>
  </si>
  <si>
    <t xml:space="preserve">WPL 23 E </t>
  </si>
  <si>
    <t xml:space="preserve">WPL 23 cool </t>
  </si>
  <si>
    <t xml:space="preserve">WPL 34 </t>
  </si>
  <si>
    <t xml:space="preserve">WPL 47 </t>
  </si>
  <si>
    <t xml:space="preserve">WPL 57 </t>
  </si>
  <si>
    <t xml:space="preserve">WPL 15 AS </t>
  </si>
  <si>
    <t xml:space="preserve">WPL 25 A </t>
  </si>
  <si>
    <t>WPF 10</t>
  </si>
  <si>
    <t xml:space="preserve">WPF 13 </t>
  </si>
  <si>
    <t xml:space="preserve">WPF 16 </t>
  </si>
  <si>
    <t>WPF 04 cool</t>
  </si>
  <si>
    <t>WPF 05 cool</t>
  </si>
  <si>
    <t>WPF 07 cool</t>
  </si>
  <si>
    <t>WPF 10 cool</t>
  </si>
  <si>
    <t>WPF 13 cool</t>
  </si>
  <si>
    <t>WPF 16 cool</t>
  </si>
  <si>
    <t>WPC 04</t>
  </si>
  <si>
    <t xml:space="preserve">WPC 05 </t>
  </si>
  <si>
    <t>WPC 07</t>
  </si>
  <si>
    <t xml:space="preserve">WPC 10 </t>
  </si>
  <si>
    <t xml:space="preserve">WPC 13 </t>
  </si>
  <si>
    <t xml:space="preserve">WPC 04 cool </t>
  </si>
  <si>
    <t>WPC 05 cool</t>
  </si>
  <si>
    <t>WPC 07 cool</t>
  </si>
  <si>
    <t>WPC 10 cool</t>
  </si>
  <si>
    <t>WPC 13 cool</t>
  </si>
  <si>
    <t>WPF 10 M</t>
  </si>
  <si>
    <t>WPF 13 M</t>
  </si>
  <si>
    <t>WPF 16 M</t>
  </si>
  <si>
    <t>WPF 20</t>
  </si>
  <si>
    <t>WPF 27</t>
  </si>
  <si>
    <t>WPF 35</t>
  </si>
  <si>
    <t>WPF 40</t>
  </si>
  <si>
    <t>WPF 52</t>
  </si>
  <si>
    <t>WPF 66</t>
  </si>
  <si>
    <t>WPF 27 HT</t>
  </si>
  <si>
    <t>WPL 10 A</t>
  </si>
  <si>
    <t xml:space="preserve">WPL 10 ACS </t>
  </si>
  <si>
    <t xml:space="preserve">WPL 15 IKS-2 </t>
  </si>
  <si>
    <t xml:space="preserve">WPL 25 I-2 </t>
  </si>
  <si>
    <t>WPL 15 IS -2</t>
  </si>
  <si>
    <t xml:space="preserve">WPL 25 IK-2 </t>
  </si>
  <si>
    <t xml:space="preserve">WPL 33 </t>
  </si>
  <si>
    <t>WPL 33 HT</t>
  </si>
  <si>
    <t>WPF 5</t>
  </si>
  <si>
    <t>WPF 5 E</t>
  </si>
  <si>
    <t>WPF 7 E</t>
  </si>
  <si>
    <t>WPF 10 E</t>
  </si>
  <si>
    <t>WPF 13 E</t>
  </si>
  <si>
    <t>WPF 16 E</t>
  </si>
  <si>
    <t>WPF 5 Cool</t>
  </si>
  <si>
    <t>WPF 7  Cool</t>
  </si>
  <si>
    <t>WPF 10 Cool</t>
  </si>
  <si>
    <t>WPF 13 Cool</t>
  </si>
  <si>
    <t>WPF 16 Cool</t>
  </si>
  <si>
    <t xml:space="preserve">WPC 05 cool </t>
  </si>
  <si>
    <t xml:space="preserve">WPF 10 </t>
  </si>
  <si>
    <t xml:space="preserve">WPF 7 </t>
  </si>
  <si>
    <t>WPF 5 basic</t>
  </si>
  <si>
    <t>WPF 7 basic</t>
  </si>
  <si>
    <t>WPF 10 basic</t>
  </si>
  <si>
    <t>WPF 13 basic</t>
  </si>
  <si>
    <t>WPF 16 basic</t>
  </si>
  <si>
    <t xml:space="preserve">WPL 25 AS </t>
  </si>
  <si>
    <t>WPL 15 -2 AE</t>
  </si>
  <si>
    <t>WPL 15 IKS-2 IE</t>
  </si>
  <si>
    <t>WPL 15 IS-2 IE</t>
  </si>
  <si>
    <t>WPL 25 I-2 IE</t>
  </si>
  <si>
    <t>WPL 25 IK-2 IE</t>
  </si>
  <si>
    <t>WPL 25 -2 AE</t>
  </si>
  <si>
    <t xml:space="preserve">WPL 08 S Trend </t>
  </si>
  <si>
    <t xml:space="preserve">WPL 12 S Trend </t>
  </si>
  <si>
    <t xml:space="preserve">WPL 16 S Trend </t>
  </si>
  <si>
    <t xml:space="preserve">WPL 22 S Trend </t>
  </si>
  <si>
    <t xml:space="preserve">WPL 22 Trend </t>
  </si>
  <si>
    <t xml:space="preserve">WPL 28 Trend </t>
  </si>
  <si>
    <t>WPL 08 S Trend Set 1</t>
  </si>
  <si>
    <t xml:space="preserve">WPL 12 S Trend Set 1   </t>
  </si>
  <si>
    <t xml:space="preserve">WPL 16 S Trend Set 1   </t>
  </si>
  <si>
    <t xml:space="preserve">WPL 22 Trend Set 1   </t>
  </si>
  <si>
    <t xml:space="preserve">WPL 28 Trend Set 1   </t>
  </si>
  <si>
    <t xml:space="preserve">WPL 08 S Trend Set 2   </t>
  </si>
  <si>
    <t xml:space="preserve">WPL 12 S Trend Set 2   </t>
  </si>
  <si>
    <t xml:space="preserve">WPL 16 S Trend Set 2   </t>
  </si>
  <si>
    <t xml:space="preserve">WPL 22 Trend Set 2   </t>
  </si>
  <si>
    <t xml:space="preserve">WPL 28 Trend Set 2   </t>
  </si>
  <si>
    <t xml:space="preserve">WPL 08 S Trend Set 3   </t>
  </si>
  <si>
    <t xml:space="preserve">WPL 12 S Trend Set 3   </t>
  </si>
  <si>
    <t xml:space="preserve">WPL 16 S Trend Set 3   </t>
  </si>
  <si>
    <t xml:space="preserve">WPL 22 Trend Set 3   </t>
  </si>
  <si>
    <t xml:space="preserve">WPL 28 Trend Set 3   </t>
  </si>
  <si>
    <t xml:space="preserve">WPL 08 S Trend Set 4   </t>
  </si>
  <si>
    <t xml:space="preserve">WPL 12 S Trend Set 4   </t>
  </si>
  <si>
    <t xml:space="preserve">WPL 16 S Trend Set 4   </t>
  </si>
  <si>
    <t xml:space="preserve">WPL 22 Trend Set 4   </t>
  </si>
  <si>
    <t xml:space="preserve">WPL 08 S Trend Set 5   </t>
  </si>
  <si>
    <t xml:space="preserve">WPL 12 S Trend Set 5   </t>
  </si>
  <si>
    <t xml:space="preserve">WPL 16 S Trend Set 5   </t>
  </si>
  <si>
    <t xml:space="preserve">WPL 22 Trend Set 5   </t>
  </si>
  <si>
    <t xml:space="preserve">WPL 28 Trend Set 5   </t>
  </si>
  <si>
    <t xml:space="preserve">WPL 08 S Trend Set 6   </t>
  </si>
  <si>
    <t xml:space="preserve">WPL 12 S Trend Set 6   </t>
  </si>
  <si>
    <t xml:space="preserve">WPL 16 S Trend Set 6   </t>
  </si>
  <si>
    <t xml:space="preserve">WPL 22 Trend Set 6   </t>
  </si>
  <si>
    <t xml:space="preserve">WPL 28 Trend Set 6   </t>
  </si>
  <si>
    <t xml:space="preserve">WPL 08 S Trend Set 7   </t>
  </si>
  <si>
    <t xml:space="preserve">WPL 12 S Trend Set 7   </t>
  </si>
  <si>
    <t xml:space="preserve">WPL 16 S Trend Set 7   </t>
  </si>
  <si>
    <t xml:space="preserve">WPL 22 Trend Set 7   </t>
  </si>
  <si>
    <t xml:space="preserve">WPL 28 Trend Set 7 </t>
  </si>
  <si>
    <t>WPL 28 Trend Set 4</t>
  </si>
  <si>
    <t>WPW 7</t>
  </si>
  <si>
    <t>WPW 10</t>
  </si>
  <si>
    <t>WPW 13</t>
  </si>
  <si>
    <t>WPW 18</t>
  </si>
  <si>
    <t>Kältemittel</t>
  </si>
  <si>
    <t>Hermetik</t>
  </si>
  <si>
    <t>GWP-Wert</t>
  </si>
  <si>
    <t>R-134A</t>
  </si>
  <si>
    <t>R-404A</t>
  </si>
  <si>
    <t>R-407C</t>
  </si>
  <si>
    <t>R-410A</t>
  </si>
  <si>
    <t>ja</t>
  </si>
  <si>
    <t>nein</t>
  </si>
  <si>
    <r>
      <t>Limit 5t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[&gt;=]</t>
    </r>
  </si>
  <si>
    <r>
      <t>Limit 10t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 [&gt;=]</t>
    </r>
  </si>
  <si>
    <t>WPL 14 HT</t>
  </si>
  <si>
    <t>WPW 13 M</t>
  </si>
  <si>
    <t>WPW 18 M</t>
  </si>
  <si>
    <t>WPW 22 M</t>
  </si>
  <si>
    <t>WPL 13</t>
  </si>
  <si>
    <t>WPL 18</t>
  </si>
  <si>
    <t>WPL 23</t>
  </si>
  <si>
    <t>R-290</t>
  </si>
  <si>
    <t>Kein KM</t>
  </si>
  <si>
    <t xml:space="preserve">WPL 15 ACS </t>
  </si>
  <si>
    <t xml:space="preserve">WPL 25 ACS </t>
  </si>
  <si>
    <t xml:space="preserve">WPL 25 AC </t>
  </si>
  <si>
    <t>WPL 20 A</t>
  </si>
  <si>
    <t>WPL 20 AC</t>
  </si>
  <si>
    <t>WPC 13 S GB</t>
  </si>
  <si>
    <t>WPC 10 S GB</t>
  </si>
  <si>
    <t>WPC 07 S GB</t>
  </si>
  <si>
    <t>WPC 05 S GB</t>
  </si>
  <si>
    <t>WPC 13 S</t>
  </si>
  <si>
    <t>WPC 10 S</t>
  </si>
  <si>
    <t>WPC 07 S</t>
  </si>
  <si>
    <t>WPC 05 S</t>
  </si>
  <si>
    <t>WPF 10 S basic</t>
  </si>
  <si>
    <t>WPF 7 S basic</t>
  </si>
  <si>
    <t>WPF 5 S basic</t>
  </si>
  <si>
    <t>WPF 7 MS</t>
  </si>
  <si>
    <t>WPF 10 MS</t>
  </si>
  <si>
    <t>WPW 10 Trend</t>
  </si>
  <si>
    <t>WPW 12 Trend</t>
  </si>
  <si>
    <t>WPW 17 Trend</t>
  </si>
  <si>
    <t>WPW 22 Trend</t>
  </si>
  <si>
    <t>WPL 44 AC dB ANT</t>
  </si>
  <si>
    <t>WPL 60 AC dB ANT</t>
  </si>
  <si>
    <t>WPL 60 AC dB</t>
  </si>
  <si>
    <t>WPL 44 AC dB</t>
  </si>
  <si>
    <t>WPL 130  AC ANT</t>
  </si>
  <si>
    <t>WPL 60 AC ANT</t>
  </si>
  <si>
    <t>WPL 44 AC ANT</t>
  </si>
  <si>
    <t>WPL 130 AC</t>
  </si>
  <si>
    <t>WPL 60 AC</t>
  </si>
  <si>
    <t>WPL 44 AC</t>
  </si>
  <si>
    <t xml:space="preserve">WPL 07 ACS classic </t>
  </si>
  <si>
    <t xml:space="preserve">WPL 09 ACS classic </t>
  </si>
  <si>
    <t xml:space="preserve">WPL 17 ACS classic </t>
  </si>
  <si>
    <t xml:space="preserve">WPL 09 ICS classic </t>
  </si>
  <si>
    <t xml:space="preserve">WPL 17 ICS classic </t>
  </si>
  <si>
    <t xml:space="preserve">WPL 09 IKCS classic </t>
  </si>
  <si>
    <t xml:space="preserve">WPL 17 IKCS classic </t>
  </si>
  <si>
    <t xml:space="preserve">WPL 19 IK </t>
  </si>
  <si>
    <t xml:space="preserve">WPL 24 IK </t>
  </si>
  <si>
    <t xml:space="preserve">WPL 19 I </t>
  </si>
  <si>
    <t xml:space="preserve">WPL 24 I </t>
  </si>
  <si>
    <t xml:space="preserve">WPL 19 A </t>
  </si>
  <si>
    <t xml:space="preserve">WPL 24 A </t>
  </si>
  <si>
    <t xml:space="preserve">WPL 19 A SR </t>
  </si>
  <si>
    <t xml:space="preserve">WPL 24 A SR </t>
  </si>
  <si>
    <t>WPF 04</t>
  </si>
  <si>
    <t>WPF 05</t>
  </si>
  <si>
    <t>WPF 07</t>
  </si>
  <si>
    <t>WPL 19</t>
  </si>
  <si>
    <t>WPL 24</t>
  </si>
  <si>
    <r>
      <rPr>
        <sz val="10"/>
        <color indexed="63"/>
        <rFont val="Arial"/>
        <family val="2"/>
      </rPr>
      <t xml:space="preserve">LWZ 504 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</si>
  <si>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 xml:space="preserve">LWZ 304 SOL 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</si>
  <si>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 xml:space="preserve">LWZ 404 SOL 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</si>
  <si>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 xml:space="preserve">LWZ 304 SOL Set 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</si>
  <si>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 xml:space="preserve">LWZ 404 SOL Set 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</si>
  <si>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 xml:space="preserve">LWZ 304 Integral 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</si>
  <si>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 xml:space="preserve">LWZ 304 Trend 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</si>
  <si>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 xml:space="preserve">LWZ 404 Trend 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</si>
  <si>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 xml:space="preserve">LWZ 303 Integral 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</si>
  <si>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 xml:space="preserve">LWZ 303 SOL 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</si>
  <si>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 xml:space="preserve">LWZ 403 SOL 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</si>
  <si>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 xml:space="preserve">LWZ 303 SOL Set 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</si>
  <si>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 xml:space="preserve">LWZ 403 SOL Set </t>
    </r>
    <r>
      <rPr>
        <sz val="10"/>
        <rFont val="Arial"/>
        <family val="2"/>
      </rPr>
      <t xml:space="preserve"> </t>
    </r>
  </si>
  <si>
    <t>Megr.szám</t>
  </si>
  <si>
    <t>Típus</t>
  </si>
  <si>
    <t>Hűtöközeg</t>
  </si>
  <si>
    <t>GWP-érték</t>
  </si>
  <si>
    <t>Hermetikus</t>
  </si>
  <si>
    <t>Hűtöközeg töltet (kg)</t>
  </si>
  <si>
    <t>CO2 egyenérték (t)</t>
  </si>
  <si>
    <t xml:space="preserve"> Évenkénti szivárgásviszgálat kötelezett</t>
  </si>
  <si>
    <t>HPA-O 8 CS Plus</t>
  </si>
  <si>
    <t>WPL 17 ICS classic</t>
  </si>
  <si>
    <t>WPL 17 IKCS classic</t>
  </si>
  <si>
    <t>HPA-O 7 CS Premium</t>
  </si>
  <si>
    <t>HPA-O 13 C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</si>
</sst>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1"/>
      <color rgb="FF9C000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164"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0" fontId="0" fillId="0" borderId="0" xfId="0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 wrapText="1"/>
    </xf>
    <xf numFmtId="0" fontId="3" fillId="0" borderId="0" xfId="0" applyFont="1"/>
    <xf numFmtId="0" fontId="0" fillId="0" borderId="14" xfId="0" applyFont="1" applyBorder="1" applyAlignment="1">
      <alignment horizontal="left"/>
    </xf>
    <xf numFmtId="0" fontId="0" fillId="0" borderId="24" xfId="0" applyFont="1" applyBorder="1"/>
    <xf numFmtId="0" fontId="0" fillId="0" borderId="17" xfId="0" applyFont="1" applyBorder="1" applyAlignment="1" applyProtection="1">
      <alignment horizontal="center"/>
    </xf>
    <xf numFmtId="3" fontId="0" fillId="0" borderId="16" xfId="0" applyNumberFormat="1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19" xfId="0" applyFont="1" applyBorder="1" applyAlignment="1">
      <alignment horizontal="left"/>
    </xf>
    <xf numFmtId="0" fontId="0" fillId="0" borderId="2" xfId="0" applyFont="1" applyBorder="1"/>
    <xf numFmtId="0" fontId="0" fillId="0" borderId="10" xfId="0" applyFont="1" applyBorder="1" applyAlignment="1" applyProtection="1">
      <alignment horizontal="center"/>
    </xf>
    <xf numFmtId="3" fontId="0" fillId="0" borderId="7" xfId="0" applyNumberFormat="1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0" fontId="0" fillId="0" borderId="20" xfId="0" applyFont="1" applyBorder="1" applyAlignment="1">
      <alignment horizontal="left"/>
    </xf>
    <xf numFmtId="0" fontId="0" fillId="0" borderId="25" xfId="0" applyFont="1" applyBorder="1"/>
    <xf numFmtId="0" fontId="0" fillId="0" borderId="23" xfId="0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</xf>
    <xf numFmtId="0" fontId="0" fillId="0" borderId="38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 applyProtection="1">
      <alignment horizontal="center"/>
    </xf>
    <xf numFmtId="3" fontId="0" fillId="0" borderId="0" xfId="0" applyNumberFormat="1" applyFont="1" applyBorder="1" applyAlignment="1" applyProtection="1">
      <alignment horizontal="center"/>
    </xf>
    <xf numFmtId="0" fontId="0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6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wrapText="1"/>
    </xf>
    <xf numFmtId="0" fontId="0" fillId="0" borderId="27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0" fillId="0" borderId="34" xfId="0" applyFont="1" applyBorder="1" applyAlignment="1" applyProtection="1">
      <alignment horizontal="center"/>
    </xf>
    <xf numFmtId="0" fontId="0" fillId="0" borderId="28" xfId="0" applyFont="1" applyBorder="1" applyAlignment="1">
      <alignment horizontal="left" vertical="center"/>
    </xf>
    <xf numFmtId="0" fontId="0" fillId="0" borderId="4" xfId="0" applyFont="1" applyBorder="1"/>
    <xf numFmtId="0" fontId="0" fillId="0" borderId="36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wrapText="1"/>
    </xf>
    <xf numFmtId="0" fontId="0" fillId="0" borderId="39" xfId="0" applyFont="1" applyBorder="1" applyAlignment="1" applyProtection="1">
      <alignment horizontal="center"/>
    </xf>
    <xf numFmtId="3" fontId="0" fillId="0" borderId="8" xfId="0" applyNumberFormat="1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10" xfId="0" applyFont="1" applyBorder="1"/>
    <xf numFmtId="0" fontId="0" fillId="0" borderId="11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35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0" fontId="0" fillId="0" borderId="30" xfId="0" applyFont="1" applyBorder="1" applyAlignment="1">
      <alignment horizontal="left"/>
    </xf>
    <xf numFmtId="0" fontId="0" fillId="0" borderId="29" xfId="0" applyFont="1" applyBorder="1"/>
    <xf numFmtId="0" fontId="0" fillId="0" borderId="26" xfId="0" applyNumberFormat="1" applyFont="1" applyBorder="1" applyAlignment="1">
      <alignment horizontal="left"/>
    </xf>
    <xf numFmtId="0" fontId="0" fillId="0" borderId="38" xfId="0" applyNumberFormat="1" applyFont="1" applyBorder="1" applyAlignment="1">
      <alignment horizontal="left"/>
    </xf>
    <xf numFmtId="0" fontId="0" fillId="0" borderId="14" xfId="0" applyNumberFormat="1" applyFont="1" applyFill="1" applyBorder="1" applyAlignment="1">
      <alignment horizontal="left" vertical="center"/>
    </xf>
    <xf numFmtId="0" fontId="0" fillId="0" borderId="24" xfId="0" applyFont="1" applyFill="1" applyBorder="1"/>
    <xf numFmtId="0" fontId="0" fillId="0" borderId="16" xfId="0" applyFont="1" applyFill="1" applyBorder="1" applyAlignment="1" applyProtection="1">
      <alignment horizont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4" xfId="0" applyFont="1" applyFill="1" applyBorder="1"/>
    <xf numFmtId="0" fontId="0" fillId="0" borderId="37" xfId="0" applyFont="1" applyBorder="1" applyAlignment="1" applyProtection="1">
      <alignment horizontal="center"/>
    </xf>
    <xf numFmtId="3" fontId="0" fillId="0" borderId="9" xfId="0" applyNumberFormat="1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20" xfId="0" applyNumberFormat="1" applyFont="1" applyFill="1" applyBorder="1" applyAlignment="1">
      <alignment horizontal="left" vertical="center"/>
    </xf>
    <xf numFmtId="0" fontId="0" fillId="0" borderId="25" xfId="0" applyFont="1" applyFill="1" applyBorder="1"/>
    <xf numFmtId="0" fontId="0" fillId="0" borderId="22" xfId="0" applyFont="1" applyFill="1" applyBorder="1" applyAlignment="1" applyProtection="1">
      <alignment horizont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33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34" xfId="0" applyNumberFormat="1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21" xfId="0" applyFont="1" applyFill="1" applyBorder="1"/>
    <xf numFmtId="0" fontId="0" fillId="0" borderId="0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left"/>
    </xf>
    <xf numFmtId="0" fontId="0" fillId="0" borderId="24" xfId="0" applyNumberFormat="1" applyFont="1" applyFill="1" applyBorder="1"/>
    <xf numFmtId="0" fontId="0" fillId="0" borderId="19" xfId="0" applyNumberFormat="1" applyFont="1" applyFill="1" applyBorder="1" applyAlignment="1">
      <alignment horizontal="left"/>
    </xf>
    <xf numFmtId="0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/>
    </xf>
    <xf numFmtId="0" fontId="4" fillId="0" borderId="26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horizontal="left" vertical="center"/>
    </xf>
    <xf numFmtId="0" fontId="4" fillId="0" borderId="25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24" xfId="0" applyFont="1" applyBorder="1"/>
    <xf numFmtId="0" fontId="6" fillId="0" borderId="17" xfId="0" applyFont="1" applyBorder="1" applyAlignment="1" applyProtection="1">
      <alignment horizontal="center"/>
    </xf>
    <xf numFmtId="3" fontId="6" fillId="0" borderId="16" xfId="0" applyNumberFormat="1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9" xfId="0" applyFont="1" applyBorder="1" applyAlignment="1">
      <alignment horizontal="left"/>
    </xf>
    <xf numFmtId="0" fontId="6" fillId="0" borderId="2" xfId="0" applyFont="1" applyBorder="1"/>
    <xf numFmtId="0" fontId="6" fillId="0" borderId="10" xfId="0" applyFont="1" applyBorder="1" applyAlignment="1" applyProtection="1">
      <alignment horizontal="center"/>
    </xf>
    <xf numFmtId="3" fontId="6" fillId="0" borderId="7" xfId="0" applyNumberFormat="1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20" xfId="0" applyFont="1" applyBorder="1" applyAlignment="1">
      <alignment horizontal="left"/>
    </xf>
    <xf numFmtId="0" fontId="6" fillId="0" borderId="25" xfId="0" applyFont="1" applyBorder="1"/>
    <xf numFmtId="0" fontId="6" fillId="0" borderId="23" xfId="0" applyFont="1" applyBorder="1" applyAlignment="1" applyProtection="1">
      <alignment horizontal="center"/>
    </xf>
    <xf numFmtId="3" fontId="6" fillId="0" borderId="22" xfId="0" applyNumberFormat="1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24" xfId="0" applyFont="1" applyFill="1" applyBorder="1"/>
    <xf numFmtId="0" fontId="6" fillId="0" borderId="33" xfId="0" applyFont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34" xfId="0" applyFont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2" xfId="0" applyFont="1" applyFill="1" applyBorder="1"/>
    <xf numFmtId="0" fontId="6" fillId="0" borderId="19" xfId="0" applyFont="1" applyFill="1" applyBorder="1" applyAlignment="1">
      <alignment horizontal="left" vertical="center"/>
    </xf>
    <xf numFmtId="0" fontId="6" fillId="0" borderId="37" xfId="0" applyFont="1" applyBorder="1" applyAlignment="1" applyProtection="1">
      <alignment horizontal="center"/>
    </xf>
    <xf numFmtId="3" fontId="6" fillId="0" borderId="9" xfId="0" applyNumberFormat="1" applyFont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20" xfId="0" applyFont="1" applyFill="1" applyBorder="1" applyAlignment="1">
      <alignment horizontal="left" vertical="center"/>
    </xf>
    <xf numFmtId="0" fontId="6" fillId="0" borderId="25" xfId="0" applyFont="1" applyFill="1" applyBorder="1"/>
    <xf numFmtId="0" fontId="6" fillId="0" borderId="35" xfId="0" applyFont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7" fillId="0" borderId="24" xfId="0" applyFont="1" applyBorder="1"/>
    <xf numFmtId="0" fontId="7" fillId="0" borderId="17" xfId="0" applyFont="1" applyBorder="1" applyAlignment="1" applyProtection="1">
      <alignment horizontal="center"/>
    </xf>
    <xf numFmtId="3" fontId="7" fillId="0" borderId="16" xfId="0" applyNumberFormat="1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10" xfId="0" applyFont="1" applyBorder="1" applyAlignment="1" applyProtection="1">
      <alignment horizontal="center"/>
    </xf>
    <xf numFmtId="3" fontId="7" fillId="0" borderId="7" xfId="0" applyNumberFormat="1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11" xfId="0" applyFont="1" applyBorder="1" applyAlignment="1">
      <alignment horizontal="left"/>
    </xf>
    <xf numFmtId="0" fontId="8" fillId="2" borderId="18" xfId="1" applyBorder="1" applyAlignment="1" applyProtection="1">
      <alignment horizontal="center"/>
    </xf>
    <xf numFmtId="0" fontId="0" fillId="0" borderId="43" xfId="0" applyFont="1" applyBorder="1" applyAlignment="1" applyProtection="1">
      <alignment horizontal="center"/>
    </xf>
    <xf numFmtId="0" fontId="4" fillId="0" borderId="42" xfId="0" applyNumberFormat="1" applyFont="1" applyFill="1" applyBorder="1" applyAlignment="1" applyProtection="1">
      <alignment horizontal="left" vertical="center"/>
    </xf>
    <xf numFmtId="0" fontId="4" fillId="0" borderId="42" xfId="0" applyNumberFormat="1" applyFont="1" applyFill="1" applyBorder="1" applyAlignment="1" applyProtection="1">
      <alignment vertical="center"/>
    </xf>
    <xf numFmtId="0" fontId="0" fillId="0" borderId="42" xfId="0" applyBorder="1" applyAlignment="1" applyProtection="1">
      <alignment horizontal="center"/>
    </xf>
    <xf numFmtId="3" fontId="0" fillId="0" borderId="42" xfId="0" applyNumberFormat="1" applyBorder="1" applyAlignment="1" applyProtection="1">
      <alignment horizontal="center"/>
    </xf>
    <xf numFmtId="0" fontId="0" fillId="0" borderId="42" xfId="0" applyFont="1" applyBorder="1" applyAlignment="1" applyProtection="1">
      <alignment horizontal="center"/>
    </xf>
    <xf numFmtId="0" fontId="8" fillId="2" borderId="42" xfId="1" applyBorder="1" applyAlignment="1" applyProtection="1">
      <alignment horizontal="center"/>
    </xf>
    <xf numFmtId="0" fontId="0" fillId="0" borderId="44" xfId="0" applyFont="1" applyBorder="1" applyAlignment="1" applyProtection="1">
      <alignment horizontal="center"/>
    </xf>
    <xf numFmtId="0" fontId="0" fillId="0" borderId="41" xfId="0" applyFont="1" applyBorder="1" applyAlignment="1" applyProtection="1">
      <alignment horizontal="center"/>
    </xf>
  </cellXfs>
  <cellStyles count="2">
    <cellStyle name="Normál" xfId="0" builtinId="0"/>
    <cellStyle name="Rossz" xfId="1" builtinId="27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115/AppData/Local/Microsoft/Windows/INetCache/Content.Outlook/1GYSEG3I/2017-08-04_Ger&#228;te&#252;bersicht%20und%20F&#252;llmengen_WP_und%20L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 und LFT"/>
      <sheetName val="Rechengrundlagen"/>
    </sheetNames>
    <sheetDataSet>
      <sheetData sheetId="0" refreshError="1"/>
      <sheetData sheetId="1">
        <row r="1">
          <cell r="J1" t="str">
            <v>Kältemittel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7"/>
  <sheetViews>
    <sheetView showGridLines="0" tabSelected="1" zoomScaleNormal="100" workbookViewId="0">
      <pane ySplit="1" topLeftCell="A2" activePane="bottomLeft" state="frozen"/>
      <selection activeCell="K1" sqref="K1"/>
      <selection pane="bottomLeft" activeCell="I13" sqref="I13"/>
    </sheetView>
  </sheetViews>
  <sheetFormatPr defaultColWidth="11.5546875" defaultRowHeight="13.2" x14ac:dyDescent="0.25"/>
  <cols>
    <col min="1" max="1" width="10.6640625" customWidth="1"/>
    <col min="2" max="2" width="22.109375" customWidth="1"/>
    <col min="3" max="3" width="12.6640625" style="5" customWidth="1"/>
    <col min="4" max="4" width="12.6640625" style="6" customWidth="1"/>
    <col min="5" max="5" width="14.21875" style="5" customWidth="1"/>
    <col min="6" max="6" width="23.77734375" style="5" customWidth="1"/>
    <col min="7" max="7" width="21.88671875" style="5" customWidth="1"/>
    <col min="8" max="8" width="25.6640625" style="5" customWidth="1"/>
    <col min="9" max="9" width="20.5546875" bestFit="1" customWidth="1"/>
  </cols>
  <sheetData>
    <row r="1" spans="1:9" s="13" customFormat="1" ht="48.75" customHeight="1" thickBot="1" x14ac:dyDescent="0.3">
      <c r="A1" s="7" t="s">
        <v>209</v>
      </c>
      <c r="B1" s="8" t="s">
        <v>210</v>
      </c>
      <c r="C1" s="9" t="s">
        <v>211</v>
      </c>
      <c r="D1" s="10" t="s">
        <v>212</v>
      </c>
      <c r="E1" s="9" t="s">
        <v>213</v>
      </c>
      <c r="F1" s="9" t="s">
        <v>214</v>
      </c>
      <c r="G1" s="11" t="s">
        <v>215</v>
      </c>
      <c r="H1" s="12" t="s">
        <v>216</v>
      </c>
      <c r="I1" s="2"/>
    </row>
    <row r="2" spans="1:9" s="20" customFormat="1" ht="12.75" customHeight="1" thickTop="1" thickBot="1" x14ac:dyDescent="0.3">
      <c r="A2" s="14">
        <v>220812</v>
      </c>
      <c r="B2" s="15" t="s">
        <v>45</v>
      </c>
      <c r="C2" s="16" t="s">
        <v>129</v>
      </c>
      <c r="D2" s="17">
        <f>VLOOKUP(C2,Rechengrundlagen!$J$1:$M$6,2,0)</f>
        <v>1774</v>
      </c>
      <c r="E2" s="16" t="s">
        <v>131</v>
      </c>
      <c r="F2" s="18">
        <v>2.7</v>
      </c>
      <c r="G2" s="18">
        <f>ROUND((F2*D2/1000),2)</f>
        <v>4.79</v>
      </c>
      <c r="H2" s="19" t="str">
        <f>IF(AND(E2="nein",F2&gt;=VLOOKUP(C2,Rechengrundlagen!$J$1:$M$7,3,0)),"Igen",IF(AND(E2="ja",F2&gt;=VLOOKUP(C2,Rechengrundlagen!$J$1:$M$7,4,0)),"Igen","nem"))</f>
        <v>nem</v>
      </c>
      <c r="I2" s="21"/>
    </row>
    <row r="3" spans="1:9" s="20" customFormat="1" ht="12.75" customHeight="1" thickTop="1" thickBot="1" x14ac:dyDescent="0.3">
      <c r="A3" s="22">
        <v>220811</v>
      </c>
      <c r="B3" s="23" t="s">
        <v>0</v>
      </c>
      <c r="C3" s="24" t="s">
        <v>129</v>
      </c>
      <c r="D3" s="25">
        <f>VLOOKUP(C3,Rechengrundlagen!$J$1:$M$6,2,0)</f>
        <v>1774</v>
      </c>
      <c r="E3" s="24" t="s">
        <v>131</v>
      </c>
      <c r="F3" s="26">
        <v>2.7</v>
      </c>
      <c r="G3" s="26">
        <f t="shared" ref="G3:G71" si="0">ROUND((F3*D3/1000),2)</f>
        <v>4.79</v>
      </c>
      <c r="H3" s="19" t="str">
        <f>IF(AND(E3="nein",F3&gt;=VLOOKUP(C3,Rechengrundlagen!$J$1:$M$7,3,0)),"Igen",IF(AND(E3="ja",F3&gt;=VLOOKUP(C3,Rechengrundlagen!$J$1:$M$7,4,0)),"Igen","nem"))</f>
        <v>nem</v>
      </c>
      <c r="I3" s="21"/>
    </row>
    <row r="4" spans="1:9" s="20" customFormat="1" ht="12.75" customHeight="1" thickTop="1" thickBot="1" x14ac:dyDescent="0.3">
      <c r="A4" s="22">
        <v>220826</v>
      </c>
      <c r="B4" s="23" t="s">
        <v>1</v>
      </c>
      <c r="C4" s="24" t="s">
        <v>129</v>
      </c>
      <c r="D4" s="25">
        <f>VLOOKUP(C4,Rechengrundlagen!$J$1:$M$6,2,0)</f>
        <v>1774</v>
      </c>
      <c r="E4" s="24" t="s">
        <v>131</v>
      </c>
      <c r="F4" s="26">
        <v>2.7</v>
      </c>
      <c r="G4" s="26">
        <f t="shared" si="0"/>
        <v>4.79</v>
      </c>
      <c r="H4" s="19" t="str">
        <f>IF(AND(E4="nein",F4&gt;=VLOOKUP(C4,Rechengrundlagen!$J$1:$M$7,3,0)),"Igen",IF(AND(E4="ja",F4&gt;=VLOOKUP(C4,Rechengrundlagen!$J$1:$M$7,4,0)),"Igen","nem"))</f>
        <v>nem</v>
      </c>
      <c r="I4" s="21"/>
    </row>
    <row r="5" spans="1:9" s="20" customFormat="1" ht="12.75" customHeight="1" thickTop="1" thickBot="1" x14ac:dyDescent="0.3">
      <c r="A5" s="22">
        <v>227995</v>
      </c>
      <c r="B5" s="23" t="s">
        <v>46</v>
      </c>
      <c r="C5" s="24" t="s">
        <v>129</v>
      </c>
      <c r="D5" s="25">
        <f>VLOOKUP(C5,Rechengrundlagen!$J$1:$M$6,2,0)</f>
        <v>1774</v>
      </c>
      <c r="E5" s="24" t="s">
        <v>131</v>
      </c>
      <c r="F5" s="26">
        <v>2.5</v>
      </c>
      <c r="G5" s="26">
        <f t="shared" si="0"/>
        <v>4.4400000000000004</v>
      </c>
      <c r="H5" s="19" t="str">
        <f>IF(AND(E5="nein",F5&gt;=VLOOKUP(C5,Rechengrundlagen!$J$1:$M$7,3,0)),"Igen",IF(AND(E5="ja",F5&gt;=VLOOKUP(C5,Rechengrundlagen!$J$1:$M$7,4,0)),"Igen","nem"))</f>
        <v>nem</v>
      </c>
      <c r="I5" s="21"/>
    </row>
    <row r="6" spans="1:9" s="20" customFormat="1" ht="12.75" customHeight="1" thickTop="1" thickBot="1" x14ac:dyDescent="0.3">
      <c r="A6" s="22">
        <v>230236</v>
      </c>
      <c r="B6" s="23" t="s">
        <v>2</v>
      </c>
      <c r="C6" s="24" t="s">
        <v>129</v>
      </c>
      <c r="D6" s="25">
        <f>VLOOKUP(C6,Rechengrundlagen!$J$1:$M$6,2,0)</f>
        <v>1774</v>
      </c>
      <c r="E6" s="24" t="s">
        <v>131</v>
      </c>
      <c r="F6" s="26">
        <v>2.5</v>
      </c>
      <c r="G6" s="26">
        <f t="shared" si="0"/>
        <v>4.4400000000000004</v>
      </c>
      <c r="H6" s="19" t="str">
        <f>IF(AND(E6="nein",F6&gt;=VLOOKUP(C6,Rechengrundlagen!$J$1:$M$7,3,0)),"Igen",IF(AND(E6="ja",F6&gt;=VLOOKUP(C6,Rechengrundlagen!$J$1:$M$7,4,0)),"Igen","nem"))</f>
        <v>nem</v>
      </c>
    </row>
    <row r="7" spans="1:9" s="20" customFormat="1" ht="12.75" customHeight="1" thickTop="1" thickBot="1" x14ac:dyDescent="0.3">
      <c r="A7" s="22">
        <v>230900</v>
      </c>
      <c r="B7" s="23" t="s">
        <v>3</v>
      </c>
      <c r="C7" s="24" t="s">
        <v>129</v>
      </c>
      <c r="D7" s="25">
        <f>VLOOKUP(C7,Rechengrundlagen!$J$1:$M$6,2,0)</f>
        <v>1774</v>
      </c>
      <c r="E7" s="24" t="s">
        <v>131</v>
      </c>
      <c r="F7" s="27">
        <v>2.65</v>
      </c>
      <c r="G7" s="27">
        <f t="shared" si="0"/>
        <v>4.7</v>
      </c>
      <c r="H7" s="19" t="str">
        <f>IF(AND(E7="nein",F7&gt;=VLOOKUP(C7,Rechengrundlagen!$J$1:$M$7,3,0)),"Igen",IF(AND(E7="ja",F7&gt;=VLOOKUP(C7,Rechengrundlagen!$J$1:$M$7,4,0)),"Igen","nem"))</f>
        <v>nem</v>
      </c>
    </row>
    <row r="8" spans="1:9" s="20" customFormat="1" ht="12.75" customHeight="1" thickTop="1" thickBot="1" x14ac:dyDescent="0.3">
      <c r="A8" s="22">
        <v>230901</v>
      </c>
      <c r="B8" s="23" t="s">
        <v>4</v>
      </c>
      <c r="C8" s="24" t="s">
        <v>129</v>
      </c>
      <c r="D8" s="25">
        <f>VLOOKUP(C8,Rechengrundlagen!$J$1:$M$6,2,0)</f>
        <v>1774</v>
      </c>
      <c r="E8" s="24" t="s">
        <v>131</v>
      </c>
      <c r="F8" s="27">
        <v>2.5</v>
      </c>
      <c r="G8" s="27">
        <f t="shared" si="0"/>
        <v>4.4400000000000004</v>
      </c>
      <c r="H8" s="19" t="str">
        <f>IF(AND(E8="nein",F8&gt;=VLOOKUP(C8,Rechengrundlagen!$J$1:$M$7,3,0)),"Igen",IF(AND(E8="ja",F8&gt;=VLOOKUP(C8,Rechengrundlagen!$J$1:$M$7,4,0)),"Igen","nem"))</f>
        <v>nem</v>
      </c>
    </row>
    <row r="9" spans="1:9" s="20" customFormat="1" ht="12.75" customHeight="1" thickTop="1" thickBot="1" x14ac:dyDescent="0.3">
      <c r="A9" s="22">
        <v>227756</v>
      </c>
      <c r="B9" s="23" t="s">
        <v>5</v>
      </c>
      <c r="C9" s="24" t="s">
        <v>129</v>
      </c>
      <c r="D9" s="25">
        <f>VLOOKUP(C9,Rechengrundlagen!$J$1:$M$6,2,0)</f>
        <v>1774</v>
      </c>
      <c r="E9" s="24" t="s">
        <v>131</v>
      </c>
      <c r="F9" s="26">
        <v>3.2</v>
      </c>
      <c r="G9" s="26">
        <f t="shared" si="0"/>
        <v>5.68</v>
      </c>
      <c r="H9" s="19" t="str">
        <f>IF(AND(E9="nein",F9&gt;=VLOOKUP(C9,Rechengrundlagen!$J$1:$M$7,3,0)),"Igen",IF(AND(E9="ja",F9&gt;=VLOOKUP(C9,Rechengrundlagen!$J$1:$M$7,4,0)),"Igen","nem"))</f>
        <v>nem</v>
      </c>
    </row>
    <row r="10" spans="1:9" s="20" customFormat="1" ht="12.75" customHeight="1" thickTop="1" thickBot="1" x14ac:dyDescent="0.35">
      <c r="A10" s="22">
        <v>223400</v>
      </c>
      <c r="B10" s="23" t="s">
        <v>6</v>
      </c>
      <c r="C10" s="24" t="s">
        <v>129</v>
      </c>
      <c r="D10" s="25">
        <f>VLOOKUP(C10,Rechengrundlagen!$J$1:$M$6,2,0)</f>
        <v>1774</v>
      </c>
      <c r="E10" s="24" t="s">
        <v>131</v>
      </c>
      <c r="F10" s="26">
        <v>5.9</v>
      </c>
      <c r="G10" s="26">
        <f t="shared" si="0"/>
        <v>10.47</v>
      </c>
      <c r="H10" s="154" t="str">
        <f>IF(AND(E10="nein",F10&gt;=VLOOKUP(C10,Rechengrundlagen!$J$1:$M$7,3,0)),"Igen",IF(AND(E10="ja",F10&gt;=VLOOKUP(C10,Rechengrundlagen!$J$1:$M$7,4,0)),"Igen","nem"))</f>
        <v>Igen</v>
      </c>
    </row>
    <row r="11" spans="1:9" s="20" customFormat="1" ht="12.75" customHeight="1" thickTop="1" thickBot="1" x14ac:dyDescent="0.3">
      <c r="A11" s="22">
        <v>227757</v>
      </c>
      <c r="B11" s="23" t="s">
        <v>7</v>
      </c>
      <c r="C11" s="24" t="s">
        <v>129</v>
      </c>
      <c r="D11" s="25">
        <f>VLOOKUP(C11,Rechengrundlagen!$J$1:$M$6,2,0)</f>
        <v>1774</v>
      </c>
      <c r="E11" s="24" t="s">
        <v>131</v>
      </c>
      <c r="F11" s="26">
        <v>3.4</v>
      </c>
      <c r="G11" s="26">
        <f t="shared" si="0"/>
        <v>6.03</v>
      </c>
      <c r="H11" s="19" t="str">
        <f>IF(AND(E11="nein",F11&gt;=VLOOKUP(C11,Rechengrundlagen!$J$1:$M$7,3,0)),"Igen",IF(AND(E11="ja",F11&gt;=VLOOKUP(C11,Rechengrundlagen!$J$1:$M$7,4,0)),"Igen","nem"))</f>
        <v>nem</v>
      </c>
    </row>
    <row r="12" spans="1:9" s="20" customFormat="1" ht="12.75" customHeight="1" thickTop="1" thickBot="1" x14ac:dyDescent="0.3">
      <c r="A12" s="22">
        <v>223401</v>
      </c>
      <c r="B12" s="23" t="s">
        <v>8</v>
      </c>
      <c r="C12" s="24" t="s">
        <v>129</v>
      </c>
      <c r="D12" s="25">
        <f>VLOOKUP(C12,Rechengrundlagen!$J$1:$M$6,2,0)</f>
        <v>1774</v>
      </c>
      <c r="E12" s="24" t="s">
        <v>131</v>
      </c>
      <c r="F12" s="26">
        <v>5.2</v>
      </c>
      <c r="G12" s="26">
        <f t="shared" si="0"/>
        <v>9.2200000000000006</v>
      </c>
      <c r="H12" s="19" t="str">
        <f>IF(AND(E12="nein",F12&gt;=VLOOKUP(C12,Rechengrundlagen!$J$1:$M$7,3,0)),"Igen",IF(AND(E12="ja",F12&gt;=VLOOKUP(C12,Rechengrundlagen!$J$1:$M$7,4,0)),"Igen","nem"))</f>
        <v>nem</v>
      </c>
    </row>
    <row r="13" spans="1:9" s="20" customFormat="1" ht="12.75" customHeight="1" thickTop="1" thickBot="1" x14ac:dyDescent="0.3">
      <c r="A13" s="22">
        <v>227758</v>
      </c>
      <c r="B13" s="23" t="s">
        <v>9</v>
      </c>
      <c r="C13" s="24" t="s">
        <v>129</v>
      </c>
      <c r="D13" s="25">
        <f>VLOOKUP(C13,Rechengrundlagen!$J$1:$M$6,2,0)</f>
        <v>1774</v>
      </c>
      <c r="E13" s="24" t="s">
        <v>131</v>
      </c>
      <c r="F13" s="26">
        <v>3.4</v>
      </c>
      <c r="G13" s="26">
        <f t="shared" si="0"/>
        <v>6.03</v>
      </c>
      <c r="H13" s="19" t="str">
        <f>IF(AND(E13="nein",F13&gt;=VLOOKUP(C13,Rechengrundlagen!$J$1:$M$7,3,0)),"Igen",IF(AND(E13="ja",F13&gt;=VLOOKUP(C13,Rechengrundlagen!$J$1:$M$7,4,0)),"Igen","nem"))</f>
        <v>nem</v>
      </c>
    </row>
    <row r="14" spans="1:9" s="20" customFormat="1" ht="12.75" customHeight="1" thickTop="1" thickBot="1" x14ac:dyDescent="0.3">
      <c r="A14" s="22">
        <v>223402</v>
      </c>
      <c r="B14" s="23" t="s">
        <v>10</v>
      </c>
      <c r="C14" s="24" t="s">
        <v>129</v>
      </c>
      <c r="D14" s="25">
        <f>VLOOKUP(C14,Rechengrundlagen!$J$1:$M$6,2,0)</f>
        <v>1774</v>
      </c>
      <c r="E14" s="24" t="s">
        <v>131</v>
      </c>
      <c r="F14" s="26">
        <v>4.9000000000000004</v>
      </c>
      <c r="G14" s="26">
        <f t="shared" si="0"/>
        <v>8.69</v>
      </c>
      <c r="H14" s="19" t="str">
        <f>IF(AND(E14="nein",F14&gt;=VLOOKUP(C14,Rechengrundlagen!$J$1:$M$7,3,0)),"Igen",IF(AND(E14="ja",F14&gt;=VLOOKUP(C14,Rechengrundlagen!$J$1:$M$7,4,0)),"Igen","nem"))</f>
        <v>nem</v>
      </c>
    </row>
    <row r="15" spans="1:9" s="20" customFormat="1" ht="12.75" customHeight="1" thickTop="1" thickBot="1" x14ac:dyDescent="0.35">
      <c r="A15" s="22">
        <v>228835</v>
      </c>
      <c r="B15" s="23" t="s">
        <v>11</v>
      </c>
      <c r="C15" s="24" t="s">
        <v>129</v>
      </c>
      <c r="D15" s="25">
        <f>VLOOKUP(C15,Rechengrundlagen!$J$1:$M$6,2,0)</f>
        <v>1774</v>
      </c>
      <c r="E15" s="24" t="s">
        <v>131</v>
      </c>
      <c r="F15" s="26">
        <v>6.7</v>
      </c>
      <c r="G15" s="26">
        <f t="shared" si="0"/>
        <v>11.89</v>
      </c>
      <c r="H15" s="154" t="str">
        <f>IF(AND(E15="nein",F15&gt;=VLOOKUP(C15,Rechengrundlagen!$J$1:$M$7,3,0)),"Igen",IF(AND(E15="ja",F15&gt;=VLOOKUP(C15,Rechengrundlagen!$J$1:$M$7,4,0)),"Igen","nem"))</f>
        <v>Igen</v>
      </c>
    </row>
    <row r="16" spans="1:9" s="20" customFormat="1" ht="12.75" customHeight="1" thickTop="1" thickBot="1" x14ac:dyDescent="0.35">
      <c r="A16" s="22">
        <v>228836</v>
      </c>
      <c r="B16" s="23" t="s">
        <v>12</v>
      </c>
      <c r="C16" s="24" t="s">
        <v>129</v>
      </c>
      <c r="D16" s="25">
        <f>VLOOKUP(C16,Rechengrundlagen!$J$1:$M$6,2,0)</f>
        <v>1774</v>
      </c>
      <c r="E16" s="24" t="s">
        <v>131</v>
      </c>
      <c r="F16" s="26">
        <v>7.3</v>
      </c>
      <c r="G16" s="26">
        <f t="shared" si="0"/>
        <v>12.95</v>
      </c>
      <c r="H16" s="154" t="str">
        <f>IF(AND(E16="nein",F16&gt;=VLOOKUP(C16,Rechengrundlagen!$J$1:$M$7,3,0)),"Igen",IF(AND(E16="ja",F16&gt;=VLOOKUP(C16,Rechengrundlagen!$J$1:$M$7,4,0)),"Igen","nem"))</f>
        <v>Igen</v>
      </c>
    </row>
    <row r="17" spans="1:8" s="20" customFormat="1" ht="12.75" customHeight="1" thickTop="1" thickBot="1" x14ac:dyDescent="0.35">
      <c r="A17" s="28">
        <v>228837</v>
      </c>
      <c r="B17" s="29" t="s">
        <v>13</v>
      </c>
      <c r="C17" s="30" t="s">
        <v>129</v>
      </c>
      <c r="D17" s="31">
        <f>VLOOKUP(C17,Rechengrundlagen!$J$1:$M$6,2,0)</f>
        <v>1774</v>
      </c>
      <c r="E17" s="30" t="s">
        <v>131</v>
      </c>
      <c r="F17" s="32">
        <v>7.5</v>
      </c>
      <c r="G17" s="32">
        <f t="shared" si="0"/>
        <v>13.31</v>
      </c>
      <c r="H17" s="154" t="str">
        <f>IF(AND(E17="nein",F17&gt;=VLOOKUP(C17,Rechengrundlagen!$J$1:$M$7,3,0)),"Igen",IF(AND(E17="ja",F17&gt;=VLOOKUP(C17,Rechengrundlagen!$J$1:$M$7,4,0)),"Igen","nem"))</f>
        <v>Igen</v>
      </c>
    </row>
    <row r="18" spans="1:8" s="20" customFormat="1" ht="12.75" customHeight="1" thickTop="1" thickBot="1" x14ac:dyDescent="0.3">
      <c r="A18" s="33"/>
      <c r="B18" s="34"/>
      <c r="C18" s="35"/>
      <c r="D18" s="36"/>
      <c r="E18" s="35"/>
      <c r="F18" s="35"/>
      <c r="G18" s="35"/>
      <c r="H18" s="19"/>
    </row>
    <row r="19" spans="1:8" s="20" customFormat="1" ht="12.75" customHeight="1" thickTop="1" thickBot="1" x14ac:dyDescent="0.35">
      <c r="A19" s="110">
        <v>74410</v>
      </c>
      <c r="B19" s="111" t="s">
        <v>139</v>
      </c>
      <c r="C19" s="112" t="s">
        <v>129</v>
      </c>
      <c r="D19" s="113">
        <f>VLOOKUP(C19,Rechengrundlagen!$J$1:$M$6,2,0)</f>
        <v>1774</v>
      </c>
      <c r="E19" s="112" t="s">
        <v>132</v>
      </c>
      <c r="F19" s="114">
        <v>4</v>
      </c>
      <c r="G19" s="114">
        <f t="shared" si="0"/>
        <v>7.1</v>
      </c>
      <c r="H19" s="154" t="str">
        <f>IF(AND(E19="nein",F19&gt;=VLOOKUP(C19,Rechengrundlagen!$J$1:$M$7,3,0)),"Igen",IF(AND(E19="ja",F19&gt;=VLOOKUP(C19,Rechengrundlagen!$J$1:$M$7,4,0)),"Igen","nem"))</f>
        <v>Igen</v>
      </c>
    </row>
    <row r="20" spans="1:8" s="20" customFormat="1" ht="12.75" customHeight="1" thickTop="1" thickBot="1" x14ac:dyDescent="0.35">
      <c r="A20" s="115">
        <v>74411</v>
      </c>
      <c r="B20" s="116" t="s">
        <v>140</v>
      </c>
      <c r="C20" s="117" t="s">
        <v>129</v>
      </c>
      <c r="D20" s="118">
        <f>VLOOKUP(C20,Rechengrundlagen!$J$1:$M$6,2,0)</f>
        <v>1774</v>
      </c>
      <c r="E20" s="117" t="s">
        <v>132</v>
      </c>
      <c r="F20" s="119">
        <v>4</v>
      </c>
      <c r="G20" s="119">
        <f t="shared" si="0"/>
        <v>7.1</v>
      </c>
      <c r="H20" s="154" t="str">
        <f>IF(AND(E20="nein",F20&gt;=VLOOKUP(C20,Rechengrundlagen!$J$1:$M$7,3,0)),"Igen",IF(AND(E20="ja",F20&gt;=VLOOKUP(C20,Rechengrundlagen!$J$1:$M$7,4,0)),"Igen","nem"))</f>
        <v>Igen</v>
      </c>
    </row>
    <row r="21" spans="1:8" s="20" customFormat="1" ht="12.75" customHeight="1" thickTop="1" thickBot="1" x14ac:dyDescent="0.35">
      <c r="A21" s="120">
        <v>182133</v>
      </c>
      <c r="B21" s="121" t="s">
        <v>141</v>
      </c>
      <c r="C21" s="122" t="s">
        <v>129</v>
      </c>
      <c r="D21" s="123">
        <f>VLOOKUP(C21,Rechengrundlagen!$J$1:$M$6,2,0)</f>
        <v>1774</v>
      </c>
      <c r="E21" s="122" t="s">
        <v>132</v>
      </c>
      <c r="F21" s="124">
        <v>4</v>
      </c>
      <c r="G21" s="124">
        <f t="shared" si="0"/>
        <v>7.1</v>
      </c>
      <c r="H21" s="154" t="str">
        <f>IF(AND(E21="nein",F21&gt;=VLOOKUP(C21,Rechengrundlagen!$J$1:$M$7,3,0)),"Igen",IF(AND(E21="ja",F21&gt;=VLOOKUP(C21,Rechengrundlagen!$J$1:$M$7,4,0)),"Igen","nem"))</f>
        <v>Igen</v>
      </c>
    </row>
    <row r="22" spans="1:8" s="20" customFormat="1" ht="12.75" customHeight="1" thickTop="1" thickBot="1" x14ac:dyDescent="0.3">
      <c r="A22" s="33"/>
      <c r="B22" s="34"/>
      <c r="H22" s="19"/>
    </row>
    <row r="23" spans="1:8" s="20" customFormat="1" ht="12.75" customHeight="1" thickTop="1" thickBot="1" x14ac:dyDescent="0.3">
      <c r="A23" s="143">
        <v>232491</v>
      </c>
      <c r="B23" s="144" t="s">
        <v>14</v>
      </c>
      <c r="C23" s="145" t="s">
        <v>130</v>
      </c>
      <c r="D23" s="146">
        <f>VLOOKUP(C23,Rechengrundlagen!$J$1:$M$6,2,0)</f>
        <v>2088</v>
      </c>
      <c r="E23" s="145" t="s">
        <v>131</v>
      </c>
      <c r="F23" s="147">
        <v>4.2</v>
      </c>
      <c r="G23" s="145">
        <f t="shared" si="0"/>
        <v>8.77</v>
      </c>
      <c r="H23" s="19" t="str">
        <f>IF(AND(E23="nein",F23&gt;=VLOOKUP(C23,Rechengrundlagen!$J$1:$M$7,3,0)),"Igen",IF(AND(E23="ja",F23&gt;=VLOOKUP(C23,Rechengrundlagen!$J$1:$M$7,4,0)),"Igen","nem"))</f>
        <v>nem</v>
      </c>
    </row>
    <row r="24" spans="1:8" s="20" customFormat="1" ht="12.75" customHeight="1" thickTop="1" thickBot="1" x14ac:dyDescent="0.35">
      <c r="A24" s="148">
        <v>234760</v>
      </c>
      <c r="B24" s="149" t="s">
        <v>72</v>
      </c>
      <c r="C24" s="150" t="s">
        <v>130</v>
      </c>
      <c r="D24" s="151">
        <f>VLOOKUP(C24,Rechengrundlagen!$J$1:$M$6,2,0)</f>
        <v>2088</v>
      </c>
      <c r="E24" s="150" t="s">
        <v>131</v>
      </c>
      <c r="F24" s="152">
        <v>5.5</v>
      </c>
      <c r="G24" s="150">
        <f t="shared" si="0"/>
        <v>11.48</v>
      </c>
      <c r="H24" s="154" t="str">
        <f>IF(AND(E24="nein",F24&gt;=VLOOKUP(C24,Rechengrundlagen!$J$1:$M$7,3,0)),"Igen",IF(AND(E24="ja",F24&gt;=VLOOKUP(C24,Rechengrundlagen!$J$1:$M$7,4,0)),"Igen","nem"))</f>
        <v>Igen</v>
      </c>
    </row>
    <row r="25" spans="1:8" s="20" customFormat="1" ht="12.75" customHeight="1" thickTop="1" thickBot="1" x14ac:dyDescent="0.35">
      <c r="A25" s="148">
        <v>236007</v>
      </c>
      <c r="B25" s="149" t="s">
        <v>147</v>
      </c>
      <c r="C25" s="150" t="s">
        <v>130</v>
      </c>
      <c r="D25" s="151">
        <f>VLOOKUP(C25,Rechengrundlagen!$J$1:$M$6,2,0)</f>
        <v>2088</v>
      </c>
      <c r="E25" s="150" t="s">
        <v>131</v>
      </c>
      <c r="F25" s="152">
        <v>5.5</v>
      </c>
      <c r="G25" s="150">
        <f t="shared" si="0"/>
        <v>11.48</v>
      </c>
      <c r="H25" s="154" t="str">
        <f>IF(AND(E25="nein",F25&gt;=VLOOKUP(C25,Rechengrundlagen!$J$1:$M$7,3,0)),"Igen",IF(AND(E25="ja",F25&gt;=VLOOKUP(C25,Rechengrundlagen!$J$1:$M$7,4,0)),"Igen","nem"))</f>
        <v>Igen</v>
      </c>
    </row>
    <row r="26" spans="1:8" s="20" customFormat="1" ht="12.75" customHeight="1" thickTop="1" thickBot="1" x14ac:dyDescent="0.35">
      <c r="A26" s="153">
        <v>232493</v>
      </c>
      <c r="B26" s="149" t="s">
        <v>15</v>
      </c>
      <c r="C26" s="150" t="s">
        <v>130</v>
      </c>
      <c r="D26" s="151">
        <f>VLOOKUP(C26,Rechengrundlagen!$J$1:$M$6,2,0)</f>
        <v>2088</v>
      </c>
      <c r="E26" s="150" t="s">
        <v>131</v>
      </c>
      <c r="F26" s="152">
        <v>5.5</v>
      </c>
      <c r="G26" s="150">
        <f t="shared" si="0"/>
        <v>11.48</v>
      </c>
      <c r="H26" s="154" t="str">
        <f>IF(AND(E26="nein",F26&gt;=VLOOKUP(C26,Rechengrundlagen!$J$1:$M$7,3,0)),"Igen",IF(AND(E26="ja",F26&gt;=VLOOKUP(C26,Rechengrundlagen!$J$1:$M$7,4,0)),"Igen","nem"))</f>
        <v>Igen</v>
      </c>
    </row>
    <row r="27" spans="1:8" s="20" customFormat="1" ht="12.75" customHeight="1" thickTop="1" thickBot="1" x14ac:dyDescent="0.3">
      <c r="A27" s="153">
        <v>234759</v>
      </c>
      <c r="B27" s="149" t="s">
        <v>144</v>
      </c>
      <c r="C27" s="150" t="s">
        <v>130</v>
      </c>
      <c r="D27" s="151">
        <f>VLOOKUP(C27,Rechengrundlagen!$J$1:$M$6,2,0)</f>
        <v>2088</v>
      </c>
      <c r="E27" s="150" t="s">
        <v>131</v>
      </c>
      <c r="F27" s="152">
        <v>4.2</v>
      </c>
      <c r="G27" s="150">
        <f t="shared" si="0"/>
        <v>8.77</v>
      </c>
      <c r="H27" s="19" t="str">
        <f>IF(AND(E27="nein",F27&gt;=VLOOKUP(C27,Rechengrundlagen!$J$1:$M$7,3,0)),"Igen",IF(AND(E27="ja",F27&gt;=VLOOKUP(C27,Rechengrundlagen!$J$1:$M$7,4,0)),"Igen","nem"))</f>
        <v>nem</v>
      </c>
    </row>
    <row r="28" spans="1:8" s="20" customFormat="1" ht="12.75" customHeight="1" thickTop="1" thickBot="1" x14ac:dyDescent="0.35">
      <c r="A28" s="148">
        <v>234761</v>
      </c>
      <c r="B28" s="149" t="s">
        <v>145</v>
      </c>
      <c r="C28" s="150" t="s">
        <v>130</v>
      </c>
      <c r="D28" s="151">
        <f>VLOOKUP(C28,Rechengrundlagen!$J$1:$M$6,2,0)</f>
        <v>2088</v>
      </c>
      <c r="E28" s="150" t="s">
        <v>131</v>
      </c>
      <c r="F28" s="152">
        <v>5.5</v>
      </c>
      <c r="G28" s="150">
        <f t="shared" si="0"/>
        <v>11.48</v>
      </c>
      <c r="H28" s="154" t="str">
        <f>IF(AND(E28="nein",F28&gt;=VLOOKUP(C28,Rechengrundlagen!$J$1:$M$7,3,0)),"Igen",IF(AND(E28="ja",F28&gt;=VLOOKUP(C28,Rechengrundlagen!$J$1:$M$7,4,0)),"Igen","nem"))</f>
        <v>Igen</v>
      </c>
    </row>
    <row r="29" spans="1:8" s="20" customFormat="1" ht="12.75" customHeight="1" thickTop="1" thickBot="1" x14ac:dyDescent="0.35">
      <c r="A29" s="148">
        <v>236006</v>
      </c>
      <c r="B29" s="149" t="s">
        <v>148</v>
      </c>
      <c r="C29" s="150" t="s">
        <v>130</v>
      </c>
      <c r="D29" s="151">
        <f>VLOOKUP(C29,Rechengrundlagen!$J$1:$M$6,2,0)</f>
        <v>2088</v>
      </c>
      <c r="E29" s="150" t="s">
        <v>131</v>
      </c>
      <c r="F29" s="152">
        <v>5.5</v>
      </c>
      <c r="G29" s="150">
        <f t="shared" si="0"/>
        <v>11.48</v>
      </c>
      <c r="H29" s="154" t="str">
        <f>IF(AND(E29="nein",F29&gt;=VLOOKUP(C29,Rechengrundlagen!$J$1:$M$7,3,0)),"Igen",IF(AND(E29="ja",F29&gt;=VLOOKUP(C29,Rechengrundlagen!$J$1:$M$7,4,0)),"Igen","nem"))</f>
        <v>Igen</v>
      </c>
    </row>
    <row r="30" spans="1:8" s="20" customFormat="1" ht="12.75" customHeight="1" thickTop="1" thickBot="1" x14ac:dyDescent="0.35">
      <c r="A30" s="153">
        <v>234760</v>
      </c>
      <c r="B30" s="149" t="s">
        <v>146</v>
      </c>
      <c r="C30" s="150" t="s">
        <v>130</v>
      </c>
      <c r="D30" s="151">
        <f>VLOOKUP(C30,Rechengrundlagen!$J$1:$M$6,2,0)</f>
        <v>2088</v>
      </c>
      <c r="E30" s="150" t="s">
        <v>131</v>
      </c>
      <c r="F30" s="152">
        <v>5.5</v>
      </c>
      <c r="G30" s="150">
        <f t="shared" si="0"/>
        <v>11.48</v>
      </c>
      <c r="H30" s="154" t="str">
        <f>IF(AND(E30="nein",F30&gt;=VLOOKUP(C30,Rechengrundlagen!$J$1:$M$7,3,0)),"Igen",IF(AND(E30="ja",F30&gt;=VLOOKUP(C30,Rechengrundlagen!$J$1:$M$7,4,0)),"Igen","nem"))</f>
        <v>Igen</v>
      </c>
    </row>
    <row r="31" spans="1:8" s="20" customFormat="1" ht="12.75" customHeight="1" thickTop="1" thickBot="1" x14ac:dyDescent="0.3">
      <c r="A31" s="37">
        <v>236638</v>
      </c>
      <c r="B31" s="15" t="s">
        <v>14</v>
      </c>
      <c r="C31" s="16" t="s">
        <v>130</v>
      </c>
      <c r="D31" s="17">
        <f>VLOOKUP(C31,Rechengrundlagen!$J$1:$M$6,2,0)</f>
        <v>2088</v>
      </c>
      <c r="E31" s="16" t="s">
        <v>131</v>
      </c>
      <c r="F31" s="18">
        <v>4.2</v>
      </c>
      <c r="G31" s="16">
        <f t="shared" ref="G31:G38" si="1">ROUND((F31*D31/1000),2)</f>
        <v>8.77</v>
      </c>
      <c r="H31" s="19" t="str">
        <f>IF(AND(E31="nein",F31&gt;=VLOOKUP(C31,Rechengrundlagen!$J$1:$M$7,3,0)),"Igen",IF(AND(E31="ja",F31&gt;=VLOOKUP(C31,Rechengrundlagen!$J$1:$M$7,4,0)),"Igen","nem"))</f>
        <v>nem</v>
      </c>
    </row>
    <row r="32" spans="1:8" s="20" customFormat="1" ht="12.75" customHeight="1" thickTop="1" thickBot="1" x14ac:dyDescent="0.35">
      <c r="A32" s="40">
        <v>236642</v>
      </c>
      <c r="B32" s="23" t="s">
        <v>72</v>
      </c>
      <c r="C32" s="24" t="s">
        <v>130</v>
      </c>
      <c r="D32" s="25">
        <f>VLOOKUP(C32,Rechengrundlagen!$J$1:$M$6,2,0)</f>
        <v>2088</v>
      </c>
      <c r="E32" s="24" t="s">
        <v>131</v>
      </c>
      <c r="F32" s="26">
        <v>5.5</v>
      </c>
      <c r="G32" s="24">
        <f t="shared" si="1"/>
        <v>11.48</v>
      </c>
      <c r="H32" s="154" t="str">
        <f>IF(AND(E32="nein",F32&gt;=VLOOKUP(C32,Rechengrundlagen!$J$1:$M$7,3,0)),"Igen",IF(AND(E32="ja",F32&gt;=VLOOKUP(C32,Rechengrundlagen!$J$1:$M$7,4,0)),"Igen","nem"))</f>
        <v>Igen</v>
      </c>
    </row>
    <row r="33" spans="1:8" s="20" customFormat="1" ht="12.75" customHeight="1" thickTop="1" thickBot="1" x14ac:dyDescent="0.3">
      <c r="A33" s="40">
        <v>236640</v>
      </c>
      <c r="B33" s="23" t="s">
        <v>147</v>
      </c>
      <c r="C33" s="24" t="s">
        <v>130</v>
      </c>
      <c r="D33" s="25">
        <f>VLOOKUP(C33,Rechengrundlagen!$J$1:$M$6,2,0)</f>
        <v>2088</v>
      </c>
      <c r="E33" s="24" t="s">
        <v>131</v>
      </c>
      <c r="F33" s="26">
        <v>4.7</v>
      </c>
      <c r="G33" s="24">
        <f t="shared" si="1"/>
        <v>9.81</v>
      </c>
      <c r="H33" s="19" t="str">
        <f>IF(AND(E33="nein",F33&gt;=VLOOKUP(C33,Rechengrundlagen!$J$1:$M$7,3,0)),"Igen",IF(AND(E33="ja",F33&gt;=VLOOKUP(C33,Rechengrundlagen!$J$1:$M$7,4,0)),"Igen","nem"))</f>
        <v>nem</v>
      </c>
    </row>
    <row r="34" spans="1:8" s="20" customFormat="1" ht="12.75" customHeight="1" thickTop="1" thickBot="1" x14ac:dyDescent="0.3">
      <c r="A34" s="38">
        <v>236644</v>
      </c>
      <c r="B34" s="23" t="s">
        <v>15</v>
      </c>
      <c r="C34" s="24" t="s">
        <v>130</v>
      </c>
      <c r="D34" s="25">
        <f>VLOOKUP(C34,Rechengrundlagen!$J$1:$M$6,2,0)</f>
        <v>2088</v>
      </c>
      <c r="E34" s="24" t="s">
        <v>131</v>
      </c>
      <c r="F34" s="26">
        <v>4.7</v>
      </c>
      <c r="G34" s="24">
        <f t="shared" si="1"/>
        <v>9.81</v>
      </c>
      <c r="H34" s="19" t="str">
        <f>IF(AND(E34="nein",F34&gt;=VLOOKUP(C34,Rechengrundlagen!$J$1:$M$7,3,0)),"Igen",IF(AND(E34="ja",F34&gt;=VLOOKUP(C34,Rechengrundlagen!$J$1:$M$7,4,0)),"Igen","nem"))</f>
        <v>nem</v>
      </c>
    </row>
    <row r="35" spans="1:8" s="20" customFormat="1" ht="12.75" customHeight="1" thickTop="1" thickBot="1" x14ac:dyDescent="0.3">
      <c r="A35" s="38">
        <v>236639</v>
      </c>
      <c r="B35" s="23" t="s">
        <v>144</v>
      </c>
      <c r="C35" s="24" t="s">
        <v>130</v>
      </c>
      <c r="D35" s="25">
        <f>VLOOKUP(C35,Rechengrundlagen!$J$1:$M$6,2,0)</f>
        <v>2088</v>
      </c>
      <c r="E35" s="24" t="s">
        <v>131</v>
      </c>
      <c r="F35" s="26">
        <v>4.2</v>
      </c>
      <c r="G35" s="24">
        <f t="shared" si="1"/>
        <v>8.77</v>
      </c>
      <c r="H35" s="19" t="str">
        <f>IF(AND(E35="nein",F35&gt;=VLOOKUP(C35,Rechengrundlagen!$J$1:$M$7,3,0)),"Igen",IF(AND(E35="ja",F35&gt;=VLOOKUP(C35,Rechengrundlagen!$J$1:$M$7,4,0)),"Igen","nem"))</f>
        <v>nem</v>
      </c>
    </row>
    <row r="36" spans="1:8" s="20" customFormat="1" ht="12.75" customHeight="1" thickTop="1" thickBot="1" x14ac:dyDescent="0.35">
      <c r="A36" s="40">
        <v>236643</v>
      </c>
      <c r="B36" s="23" t="s">
        <v>145</v>
      </c>
      <c r="C36" s="24" t="s">
        <v>130</v>
      </c>
      <c r="D36" s="25">
        <f>VLOOKUP(C36,Rechengrundlagen!$J$1:$M$6,2,0)</f>
        <v>2088</v>
      </c>
      <c r="E36" s="24" t="s">
        <v>131</v>
      </c>
      <c r="F36" s="26">
        <v>5.5</v>
      </c>
      <c r="G36" s="24">
        <f t="shared" si="1"/>
        <v>11.48</v>
      </c>
      <c r="H36" s="154" t="str">
        <f>IF(AND(E36="nein",F36&gt;=VLOOKUP(C36,Rechengrundlagen!$J$1:$M$7,3,0)),"Igen",IF(AND(E36="ja",F36&gt;=VLOOKUP(C36,Rechengrundlagen!$J$1:$M$7,4,0)),"Igen","nem"))</f>
        <v>Igen</v>
      </c>
    </row>
    <row r="37" spans="1:8" s="20" customFormat="1" ht="12.75" customHeight="1" thickTop="1" thickBot="1" x14ac:dyDescent="0.35">
      <c r="A37" s="40">
        <v>236640</v>
      </c>
      <c r="B37" s="23" t="s">
        <v>148</v>
      </c>
      <c r="C37" s="24" t="s">
        <v>130</v>
      </c>
      <c r="D37" s="25">
        <f>VLOOKUP(C37,Rechengrundlagen!$J$1:$M$6,2,0)</f>
        <v>2088</v>
      </c>
      <c r="E37" s="24" t="s">
        <v>131</v>
      </c>
      <c r="F37" s="26">
        <v>5.5</v>
      </c>
      <c r="G37" s="24">
        <f t="shared" si="1"/>
        <v>11.48</v>
      </c>
      <c r="H37" s="154" t="str">
        <f>IF(AND(E37="nein",F37&gt;=VLOOKUP(C37,Rechengrundlagen!$J$1:$M$7,3,0)),"Igen",IF(AND(E37="ja",F37&gt;=VLOOKUP(C37,Rechengrundlagen!$J$1:$M$7,4,0)),"Igen","nem"))</f>
        <v>Igen</v>
      </c>
    </row>
    <row r="38" spans="1:8" s="20" customFormat="1" ht="12.75" customHeight="1" thickTop="1" thickBot="1" x14ac:dyDescent="0.35">
      <c r="A38" s="38">
        <v>236645</v>
      </c>
      <c r="B38" s="23" t="s">
        <v>146</v>
      </c>
      <c r="C38" s="24" t="s">
        <v>130</v>
      </c>
      <c r="D38" s="25">
        <f>VLOOKUP(C38,Rechengrundlagen!$J$1:$M$6,2,0)</f>
        <v>2088</v>
      </c>
      <c r="E38" s="24" t="s">
        <v>131</v>
      </c>
      <c r="F38" s="26">
        <v>5.5</v>
      </c>
      <c r="G38" s="24">
        <f t="shared" si="1"/>
        <v>11.48</v>
      </c>
      <c r="H38" s="154" t="str">
        <f>IF(AND(E38="nein",F38&gt;=VLOOKUP(C38,Rechengrundlagen!$J$1:$M$7,3,0)),"Igen",IF(AND(E38="ja",F38&gt;=VLOOKUP(C38,Rechengrundlagen!$J$1:$M$7,4,0)),"Igen","nem"))</f>
        <v>Igen</v>
      </c>
    </row>
    <row r="39" spans="1:8" s="20" customFormat="1" ht="12.75" customHeight="1" thickTop="1" thickBot="1" x14ac:dyDescent="0.35">
      <c r="A39" s="38">
        <v>231887</v>
      </c>
      <c r="B39" s="23" t="s">
        <v>50</v>
      </c>
      <c r="C39" s="24" t="s">
        <v>130</v>
      </c>
      <c r="D39" s="25">
        <f>VLOOKUP(C39,Rechengrundlagen!$J$1:$M$6,2,0)</f>
        <v>2088</v>
      </c>
      <c r="E39" s="24" t="s">
        <v>132</v>
      </c>
      <c r="F39" s="26">
        <v>6</v>
      </c>
      <c r="G39" s="24">
        <f t="shared" si="0"/>
        <v>12.53</v>
      </c>
      <c r="H39" s="154" t="str">
        <f>IF(AND(E39="nein",F39&gt;=VLOOKUP(C39,Rechengrundlagen!$J$1:$M$7,3,0)),"Igen",IF(AND(E39="ja",F39&gt;=VLOOKUP(C39,Rechengrundlagen!$J$1:$M$7,4,0)),"Igen","nem"))</f>
        <v>Igen</v>
      </c>
    </row>
    <row r="40" spans="1:8" s="20" customFormat="1" ht="12.75" customHeight="1" thickTop="1" thickBot="1" x14ac:dyDescent="0.35">
      <c r="A40" s="40">
        <v>231630</v>
      </c>
      <c r="B40" s="42" t="s">
        <v>78</v>
      </c>
      <c r="C40" s="24" t="s">
        <v>130</v>
      </c>
      <c r="D40" s="25">
        <f>VLOOKUP(C40,Rechengrundlagen!$J$1:$M$6,2,0)</f>
        <v>2088</v>
      </c>
      <c r="E40" s="24" t="s">
        <v>132</v>
      </c>
      <c r="F40" s="26">
        <v>6</v>
      </c>
      <c r="G40" s="24">
        <f t="shared" si="0"/>
        <v>12.53</v>
      </c>
      <c r="H40" s="154" t="str">
        <f>IF(AND(E40="nein",F40&gt;=VLOOKUP(C40,Rechengrundlagen!$J$1:$M$7,3,0)),"Igen",IF(AND(E40="ja",F40&gt;=VLOOKUP(C40,Rechengrundlagen!$J$1:$M$7,4,0)),"Igen","nem"))</f>
        <v>Igen</v>
      </c>
    </row>
    <row r="41" spans="1:8" s="20" customFormat="1" ht="12.75" customHeight="1" thickTop="1" thickBot="1" x14ac:dyDescent="0.35">
      <c r="A41" s="40">
        <v>231646</v>
      </c>
      <c r="B41" s="42" t="s">
        <v>77</v>
      </c>
      <c r="C41" s="24" t="s">
        <v>130</v>
      </c>
      <c r="D41" s="25">
        <f>VLOOKUP(C41,Rechengrundlagen!$J$1:$M$6,2,0)</f>
        <v>2088</v>
      </c>
      <c r="E41" s="24" t="s">
        <v>132</v>
      </c>
      <c r="F41" s="26">
        <v>6</v>
      </c>
      <c r="G41" s="24">
        <f t="shared" si="0"/>
        <v>12.53</v>
      </c>
      <c r="H41" s="154" t="str">
        <f>IF(AND(E41="nein",F41&gt;=VLOOKUP(C41,Rechengrundlagen!$J$1:$M$7,3,0)),"Igen",IF(AND(E41="ja",F41&gt;=VLOOKUP(C41,Rechengrundlagen!$J$1:$M$7,4,0)),"Igen","nem"))</f>
        <v>Igen</v>
      </c>
    </row>
    <row r="42" spans="1:8" s="20" customFormat="1" ht="12.75" customHeight="1" thickTop="1" thickBot="1" x14ac:dyDescent="0.35">
      <c r="A42" s="38">
        <v>231889</v>
      </c>
      <c r="B42" s="23" t="s">
        <v>48</v>
      </c>
      <c r="C42" s="24" t="s">
        <v>130</v>
      </c>
      <c r="D42" s="25">
        <f>VLOOKUP(C42,Rechengrundlagen!$J$1:$M$6,2,0)</f>
        <v>2088</v>
      </c>
      <c r="E42" s="24" t="s">
        <v>132</v>
      </c>
      <c r="F42" s="26">
        <v>6</v>
      </c>
      <c r="G42" s="24">
        <f t="shared" si="0"/>
        <v>12.53</v>
      </c>
      <c r="H42" s="154" t="str">
        <f>IF(AND(E42="nein",F42&gt;=VLOOKUP(C42,Rechengrundlagen!$J$1:$M$7,3,0)),"Igen",IF(AND(E42="ja",F42&gt;=VLOOKUP(C42,Rechengrundlagen!$J$1:$M$7,4,0)),"Igen","nem"))</f>
        <v>Igen</v>
      </c>
    </row>
    <row r="43" spans="1:8" s="20" customFormat="1" ht="12.75" customHeight="1" thickTop="1" thickBot="1" x14ac:dyDescent="0.35">
      <c r="A43" s="40">
        <v>232346</v>
      </c>
      <c r="B43" s="42" t="s">
        <v>76</v>
      </c>
      <c r="C43" s="24" t="s">
        <v>130</v>
      </c>
      <c r="D43" s="25">
        <f>VLOOKUP(C43,Rechengrundlagen!$J$1:$M$6,2,0)</f>
        <v>2088</v>
      </c>
      <c r="E43" s="24" t="s">
        <v>132</v>
      </c>
      <c r="F43" s="26">
        <v>6</v>
      </c>
      <c r="G43" s="24">
        <f t="shared" si="0"/>
        <v>12.53</v>
      </c>
      <c r="H43" s="154" t="str">
        <f>IF(AND(E43="nein",F43&gt;=VLOOKUP(C43,Rechengrundlagen!$J$1:$M$7,3,0)),"Igen",IF(AND(E43="ja",F43&gt;=VLOOKUP(C43,Rechengrundlagen!$J$1:$M$7,4,0)),"Igen","nem"))</f>
        <v>Igen</v>
      </c>
    </row>
    <row r="44" spans="1:8" s="20" customFormat="1" ht="12.75" customHeight="1" thickTop="1" thickBot="1" x14ac:dyDescent="0.35">
      <c r="A44" s="38">
        <v>231888</v>
      </c>
      <c r="B44" s="23" t="s">
        <v>49</v>
      </c>
      <c r="C44" s="24" t="s">
        <v>130</v>
      </c>
      <c r="D44" s="25">
        <f>VLOOKUP(C44,Rechengrundlagen!$J$1:$M$6,2,0)</f>
        <v>2088</v>
      </c>
      <c r="E44" s="24" t="s">
        <v>132</v>
      </c>
      <c r="F44" s="26">
        <v>4.5</v>
      </c>
      <c r="G44" s="24">
        <f t="shared" si="0"/>
        <v>9.4</v>
      </c>
      <c r="H44" s="154" t="str">
        <f>IF(AND(E44="nein",F44&gt;=VLOOKUP(C44,Rechengrundlagen!$J$1:$M$7,3,0)),"Igen",IF(AND(E44="ja",F44&gt;=VLOOKUP(C44,Rechengrundlagen!$J$1:$M$7,4,0)),"Igen","nem"))</f>
        <v>Igen</v>
      </c>
    </row>
    <row r="45" spans="1:8" s="20" customFormat="1" ht="12.75" customHeight="1" thickTop="1" thickBot="1" x14ac:dyDescent="0.35">
      <c r="A45" s="40">
        <v>231629</v>
      </c>
      <c r="B45" s="42" t="s">
        <v>73</v>
      </c>
      <c r="C45" s="24" t="s">
        <v>130</v>
      </c>
      <c r="D45" s="25">
        <f>VLOOKUP(C45,Rechengrundlagen!$J$1:$M$6,2,0)</f>
        <v>2088</v>
      </c>
      <c r="E45" s="24" t="s">
        <v>132</v>
      </c>
      <c r="F45" s="26">
        <v>4.5</v>
      </c>
      <c r="G45" s="24">
        <f t="shared" si="0"/>
        <v>9.4</v>
      </c>
      <c r="H45" s="154" t="str">
        <f>IF(AND(E45="nein",F45&gt;=VLOOKUP(C45,Rechengrundlagen!$J$1:$M$7,3,0)),"Igen",IF(AND(E45="ja",F45&gt;=VLOOKUP(C45,Rechengrundlagen!$J$1:$M$7,4,0)),"Igen","nem"))</f>
        <v>Igen</v>
      </c>
    </row>
    <row r="46" spans="1:8" s="20" customFormat="1" ht="12.75" customHeight="1" thickTop="1" thickBot="1" x14ac:dyDescent="0.35">
      <c r="A46" s="40">
        <v>232345</v>
      </c>
      <c r="B46" s="42" t="s">
        <v>75</v>
      </c>
      <c r="C46" s="24" t="s">
        <v>130</v>
      </c>
      <c r="D46" s="25">
        <f>VLOOKUP(C46,Rechengrundlagen!$J$1:$M$6,2,0)</f>
        <v>2088</v>
      </c>
      <c r="E46" s="24" t="s">
        <v>132</v>
      </c>
      <c r="F46" s="26">
        <v>4.5</v>
      </c>
      <c r="G46" s="24">
        <f t="shared" si="0"/>
        <v>9.4</v>
      </c>
      <c r="H46" s="154" t="str">
        <f>IF(AND(E46="nein",F46&gt;=VLOOKUP(C46,Rechengrundlagen!$J$1:$M$7,3,0)),"Igen",IF(AND(E46="ja",F46&gt;=VLOOKUP(C46,Rechengrundlagen!$J$1:$M$7,4,0)),"Igen","nem"))</f>
        <v>Igen</v>
      </c>
    </row>
    <row r="47" spans="1:8" s="20" customFormat="1" ht="12.75" customHeight="1" thickTop="1" thickBot="1" x14ac:dyDescent="0.35">
      <c r="A47" s="41">
        <v>231886</v>
      </c>
      <c r="B47" s="23" t="s">
        <v>47</v>
      </c>
      <c r="C47" s="24" t="s">
        <v>130</v>
      </c>
      <c r="D47" s="25">
        <f>VLOOKUP(C47,Rechengrundlagen!$J$1:$M$6,2,0)</f>
        <v>2088</v>
      </c>
      <c r="E47" s="24" t="s">
        <v>132</v>
      </c>
      <c r="F47" s="26">
        <v>4.5</v>
      </c>
      <c r="G47" s="24">
        <f t="shared" si="0"/>
        <v>9.4</v>
      </c>
      <c r="H47" s="154" t="str">
        <f>IF(AND(E47="nein",F47&gt;=VLOOKUP(C47,Rechengrundlagen!$J$1:$M$7,3,0)),"Igen",IF(AND(E47="ja",F47&gt;=VLOOKUP(C47,Rechengrundlagen!$J$1:$M$7,4,0)),"Igen","nem"))</f>
        <v>Igen</v>
      </c>
    </row>
    <row r="48" spans="1:8" s="20" customFormat="1" ht="12.75" customHeight="1" thickTop="1" thickBot="1" x14ac:dyDescent="0.35">
      <c r="A48" s="43">
        <v>231645</v>
      </c>
      <c r="B48" s="44" t="s">
        <v>74</v>
      </c>
      <c r="C48" s="30" t="s">
        <v>130</v>
      </c>
      <c r="D48" s="31">
        <f>VLOOKUP(C48,Rechengrundlagen!$J$1:$M$6,2,0)</f>
        <v>2088</v>
      </c>
      <c r="E48" s="30" t="s">
        <v>132</v>
      </c>
      <c r="F48" s="32">
        <v>4.5</v>
      </c>
      <c r="G48" s="30">
        <f t="shared" si="0"/>
        <v>9.4</v>
      </c>
      <c r="H48" s="154" t="str">
        <f>IF(AND(E48="nein",F48&gt;=VLOOKUP(C48,Rechengrundlagen!$J$1:$M$7,3,0)),"Igen",IF(AND(E48="ja",F48&gt;=VLOOKUP(C48,Rechengrundlagen!$J$1:$M$7,4,0)),"Igen","nem"))</f>
        <v>Igen</v>
      </c>
    </row>
    <row r="49" spans="1:8" s="20" customFormat="1" ht="12.75" customHeight="1" thickTop="1" thickBot="1" x14ac:dyDescent="0.3">
      <c r="A49" s="45"/>
      <c r="B49" s="46"/>
      <c r="C49" s="35"/>
      <c r="D49" s="36"/>
      <c r="E49" s="47"/>
      <c r="F49" s="47"/>
      <c r="G49" s="47"/>
      <c r="H49" s="19"/>
    </row>
    <row r="50" spans="1:8" s="20" customFormat="1" ht="12.75" customHeight="1" thickTop="1" thickBot="1" x14ac:dyDescent="0.3">
      <c r="A50" s="39">
        <v>233871</v>
      </c>
      <c r="B50" s="15" t="s">
        <v>79</v>
      </c>
      <c r="C50" s="48" t="s">
        <v>130</v>
      </c>
      <c r="D50" s="17">
        <f>VLOOKUP(C50,Rechengrundlagen!$J$1:$M$6,2,0)</f>
        <v>2088</v>
      </c>
      <c r="E50" s="18" t="s">
        <v>131</v>
      </c>
      <c r="F50" s="18">
        <v>1.7</v>
      </c>
      <c r="G50" s="18">
        <f t="shared" si="0"/>
        <v>3.55</v>
      </c>
      <c r="H50" s="19" t="str">
        <f>IF(AND(E50="nein",F50&gt;=VLOOKUP(C50,Rechengrundlagen!$J$1:$M$7,3,0)),"Igen",IF(AND(E50="ja",F50&gt;=VLOOKUP(C50,Rechengrundlagen!$J$1:$M$7,4,0)),"Igen","nem"))</f>
        <v>nem</v>
      </c>
    </row>
    <row r="51" spans="1:8" s="20" customFormat="1" ht="12.75" customHeight="1" thickTop="1" thickBot="1" x14ac:dyDescent="0.3">
      <c r="A51" s="40">
        <v>233872</v>
      </c>
      <c r="B51" s="42" t="s">
        <v>80</v>
      </c>
      <c r="C51" s="49" t="s">
        <v>130</v>
      </c>
      <c r="D51" s="25">
        <f>VLOOKUP(C51,Rechengrundlagen!$J$1:$M$6,2,0)</f>
        <v>2088</v>
      </c>
      <c r="E51" s="26" t="s">
        <v>131</v>
      </c>
      <c r="F51" s="26">
        <v>1.75</v>
      </c>
      <c r="G51" s="26">
        <f t="shared" si="0"/>
        <v>3.65</v>
      </c>
      <c r="H51" s="19" t="str">
        <f>IF(AND(E51="nein",F51&gt;=VLOOKUP(C51,Rechengrundlagen!$J$1:$M$7,3,0)),"Igen",IF(AND(E51="ja",F51&gt;=VLOOKUP(C51,Rechengrundlagen!$J$1:$M$7,4,0)),"Igen","nem"))</f>
        <v>nem</v>
      </c>
    </row>
    <row r="52" spans="1:8" s="20" customFormat="1" ht="12.75" customHeight="1" thickTop="1" thickBot="1" x14ac:dyDescent="0.3">
      <c r="A52" s="40">
        <v>233873</v>
      </c>
      <c r="B52" s="42" t="s">
        <v>81</v>
      </c>
      <c r="C52" s="49" t="s">
        <v>130</v>
      </c>
      <c r="D52" s="25">
        <f>VLOOKUP(C52,Rechengrundlagen!$J$1:$M$6,2,0)</f>
        <v>2088</v>
      </c>
      <c r="E52" s="26" t="s">
        <v>131</v>
      </c>
      <c r="F52" s="26">
        <v>2.35</v>
      </c>
      <c r="G52" s="26">
        <f t="shared" si="0"/>
        <v>4.91</v>
      </c>
      <c r="H52" s="19" t="str">
        <f>IF(AND(E52="nein",F52&gt;=VLOOKUP(C52,Rechengrundlagen!$J$1:$M$7,3,0)),"Igen",IF(AND(E52="ja",F52&gt;=VLOOKUP(C52,Rechengrundlagen!$J$1:$M$7,4,0)),"Igen","nem"))</f>
        <v>nem</v>
      </c>
    </row>
    <row r="53" spans="1:8" s="20" customFormat="1" ht="12.75" customHeight="1" thickTop="1" thickBot="1" x14ac:dyDescent="0.3">
      <c r="A53" s="50">
        <v>233874</v>
      </c>
      <c r="B53" s="51" t="s">
        <v>82</v>
      </c>
      <c r="C53" s="49" t="s">
        <v>130</v>
      </c>
      <c r="D53" s="25">
        <f>VLOOKUP(C53,Rechengrundlagen!$J$1:$M$6,2,0)</f>
        <v>2088</v>
      </c>
      <c r="E53" s="26" t="s">
        <v>131</v>
      </c>
      <c r="F53" s="26">
        <v>3.3</v>
      </c>
      <c r="G53" s="26">
        <f t="shared" si="0"/>
        <v>6.89</v>
      </c>
      <c r="H53" s="19" t="str">
        <f>IF(AND(E53="nein",F53&gt;=VLOOKUP(C53,Rechengrundlagen!$J$1:$M$7,3,0)),"Igen",IF(AND(E53="ja",F53&gt;=VLOOKUP(C53,Rechengrundlagen!$J$1:$M$7,4,0)),"Igen","nem"))</f>
        <v>nem</v>
      </c>
    </row>
    <row r="54" spans="1:8" s="20" customFormat="1" ht="12.75" customHeight="1" thickTop="1" thickBot="1" x14ac:dyDescent="0.3">
      <c r="A54" s="40">
        <v>233876</v>
      </c>
      <c r="B54" s="42" t="s">
        <v>83</v>
      </c>
      <c r="C54" s="49" t="s">
        <v>130</v>
      </c>
      <c r="D54" s="25">
        <f>VLOOKUP(C54,Rechengrundlagen!$J$1:$M$6,2,0)</f>
        <v>2088</v>
      </c>
      <c r="E54" s="26" t="s">
        <v>131</v>
      </c>
      <c r="F54" s="26">
        <v>3.3</v>
      </c>
      <c r="G54" s="26">
        <f t="shared" si="0"/>
        <v>6.89</v>
      </c>
      <c r="H54" s="19" t="str">
        <f>IF(AND(E54="nein",F54&gt;=VLOOKUP(C54,Rechengrundlagen!$J$1:$M$7,3,0)),"Igen",IF(AND(E54="ja",F54&gt;=VLOOKUP(C54,Rechengrundlagen!$J$1:$M$7,4,0)),"Igen","nem"))</f>
        <v>nem</v>
      </c>
    </row>
    <row r="55" spans="1:8" s="20" customFormat="1" ht="12.75" customHeight="1" thickTop="1" thickBot="1" x14ac:dyDescent="0.3">
      <c r="A55" s="52">
        <v>233877</v>
      </c>
      <c r="B55" s="53" t="s">
        <v>84</v>
      </c>
      <c r="C55" s="54" t="s">
        <v>130</v>
      </c>
      <c r="D55" s="55">
        <f>VLOOKUP(C55,Rechengrundlagen!$J$1:$M$6,2,0)</f>
        <v>2088</v>
      </c>
      <c r="E55" s="56" t="s">
        <v>131</v>
      </c>
      <c r="F55" s="56">
        <v>4</v>
      </c>
      <c r="G55" s="56">
        <f t="shared" si="0"/>
        <v>8.35</v>
      </c>
      <c r="H55" s="19" t="str">
        <f>IF(AND(E55="nein",F55&gt;=VLOOKUP(C55,Rechengrundlagen!$J$1:$M$7,3,0)),"Igen",IF(AND(E55="ja",F55&gt;=VLOOKUP(C55,Rechengrundlagen!$J$1:$M$7,4,0)),"Igen","nem"))</f>
        <v>nem</v>
      </c>
    </row>
    <row r="56" spans="1:8" s="20" customFormat="1" ht="12.75" customHeight="1" thickTop="1" thickBot="1" x14ac:dyDescent="0.3">
      <c r="A56" s="40">
        <v>233878</v>
      </c>
      <c r="B56" s="57" t="s">
        <v>85</v>
      </c>
      <c r="C56" s="49" t="s">
        <v>130</v>
      </c>
      <c r="D56" s="25">
        <f>VLOOKUP(C56,Rechengrundlagen!$J$1:$M$6,2,0)</f>
        <v>2088</v>
      </c>
      <c r="E56" s="26" t="s">
        <v>131</v>
      </c>
      <c r="F56" s="26">
        <v>1.7</v>
      </c>
      <c r="G56" s="26">
        <f t="shared" si="0"/>
        <v>3.55</v>
      </c>
      <c r="H56" s="19" t="str">
        <f>IF(AND(E56="nein",F56&gt;=VLOOKUP(C56,Rechengrundlagen!$J$1:$M$7,3,0)),"Igen",IF(AND(E56="ja",F56&gt;=VLOOKUP(C56,Rechengrundlagen!$J$1:$M$7,4,0)),"Igen","nem"))</f>
        <v>nem</v>
      </c>
    </row>
    <row r="57" spans="1:8" s="20" customFormat="1" ht="12.75" customHeight="1" thickTop="1" thickBot="1" x14ac:dyDescent="0.3">
      <c r="A57" s="58">
        <v>233879</v>
      </c>
      <c r="B57" s="23" t="s">
        <v>86</v>
      </c>
      <c r="C57" s="49" t="s">
        <v>130</v>
      </c>
      <c r="D57" s="25">
        <f>VLOOKUP(C57,Rechengrundlagen!$J$1:$M$6,2,0)</f>
        <v>2088</v>
      </c>
      <c r="E57" s="26" t="s">
        <v>131</v>
      </c>
      <c r="F57" s="26">
        <v>1.75</v>
      </c>
      <c r="G57" s="26">
        <f t="shared" si="0"/>
        <v>3.65</v>
      </c>
      <c r="H57" s="19" t="str">
        <f>IF(AND(E57="nein",F57&gt;=VLOOKUP(C57,Rechengrundlagen!$J$1:$M$7,3,0)),"Igen",IF(AND(E57="ja",F57&gt;=VLOOKUP(C57,Rechengrundlagen!$J$1:$M$7,4,0)),"Igen","nem"))</f>
        <v>nem</v>
      </c>
    </row>
    <row r="58" spans="1:8" s="20" customFormat="1" ht="12.75" customHeight="1" thickTop="1" thickBot="1" x14ac:dyDescent="0.3">
      <c r="A58" s="58">
        <v>233880</v>
      </c>
      <c r="B58" s="23" t="s">
        <v>87</v>
      </c>
      <c r="C58" s="49" t="s">
        <v>130</v>
      </c>
      <c r="D58" s="25">
        <f>VLOOKUP(C58,Rechengrundlagen!$J$1:$M$6,2,0)</f>
        <v>2088</v>
      </c>
      <c r="E58" s="26" t="s">
        <v>131</v>
      </c>
      <c r="F58" s="26">
        <v>2.36</v>
      </c>
      <c r="G58" s="26">
        <f t="shared" si="0"/>
        <v>4.93</v>
      </c>
      <c r="H58" s="19" t="str">
        <f>IF(AND(E58="nein",F58&gt;=VLOOKUP(C58,Rechengrundlagen!$J$1:$M$7,3,0)),"Igen",IF(AND(E58="ja",F58&gt;=VLOOKUP(C58,Rechengrundlagen!$J$1:$M$7,4,0)),"Igen","nem"))</f>
        <v>nem</v>
      </c>
    </row>
    <row r="59" spans="1:8" s="20" customFormat="1" ht="12.75" customHeight="1" thickTop="1" thickBot="1" x14ac:dyDescent="0.3">
      <c r="A59" s="58">
        <v>233883</v>
      </c>
      <c r="B59" s="23" t="s">
        <v>88</v>
      </c>
      <c r="C59" s="49" t="s">
        <v>130</v>
      </c>
      <c r="D59" s="25">
        <f>VLOOKUP(C59,Rechengrundlagen!$J$1:$M$6,2,0)</f>
        <v>2088</v>
      </c>
      <c r="E59" s="26" t="s">
        <v>131</v>
      </c>
      <c r="F59" s="26">
        <v>3.3</v>
      </c>
      <c r="G59" s="26">
        <f t="shared" si="0"/>
        <v>6.89</v>
      </c>
      <c r="H59" s="19" t="str">
        <f>IF(AND(E59="nein",F59&gt;=VLOOKUP(C59,Rechengrundlagen!$J$1:$M$7,3,0)),"Igen",IF(AND(E59="ja",F59&gt;=VLOOKUP(C59,Rechengrundlagen!$J$1:$M$7,4,0)),"Igen","nem"))</f>
        <v>nem</v>
      </c>
    </row>
    <row r="60" spans="1:8" s="20" customFormat="1" ht="12.75" customHeight="1" thickTop="1" thickBot="1" x14ac:dyDescent="0.3">
      <c r="A60" s="58">
        <v>233884</v>
      </c>
      <c r="B60" s="23" t="s">
        <v>89</v>
      </c>
      <c r="C60" s="49" t="s">
        <v>130</v>
      </c>
      <c r="D60" s="25">
        <f>VLOOKUP(C60,Rechengrundlagen!$J$1:$M$6,2,0)</f>
        <v>2088</v>
      </c>
      <c r="E60" s="26" t="s">
        <v>131</v>
      </c>
      <c r="F60" s="26">
        <v>4</v>
      </c>
      <c r="G60" s="26">
        <f t="shared" si="0"/>
        <v>8.35</v>
      </c>
      <c r="H60" s="19" t="str">
        <f>IF(AND(E60="nein",F60&gt;=VLOOKUP(C60,Rechengrundlagen!$J$1:$M$7,3,0)),"Igen",IF(AND(E60="ja",F60&gt;=VLOOKUP(C60,Rechengrundlagen!$J$1:$M$7,4,0)),"Igen","nem"))</f>
        <v>nem</v>
      </c>
    </row>
    <row r="61" spans="1:8" s="20" customFormat="1" ht="12.75" customHeight="1" thickTop="1" thickBot="1" x14ac:dyDescent="0.3">
      <c r="A61" s="58">
        <v>233885</v>
      </c>
      <c r="B61" s="23" t="s">
        <v>90</v>
      </c>
      <c r="C61" s="49" t="s">
        <v>130</v>
      </c>
      <c r="D61" s="25">
        <f>VLOOKUP(C61,Rechengrundlagen!$J$1:$M$6,2,0)</f>
        <v>2088</v>
      </c>
      <c r="E61" s="26" t="s">
        <v>131</v>
      </c>
      <c r="F61" s="26">
        <v>1.7</v>
      </c>
      <c r="G61" s="26">
        <f t="shared" si="0"/>
        <v>3.55</v>
      </c>
      <c r="H61" s="19" t="str">
        <f>IF(AND(E61="nein",F61&gt;=VLOOKUP(C61,Rechengrundlagen!$J$1:$M$7,3,0)),"Igen",IF(AND(E61="ja",F61&gt;=VLOOKUP(C61,Rechengrundlagen!$J$1:$M$7,4,0)),"Igen","nem"))</f>
        <v>nem</v>
      </c>
    </row>
    <row r="62" spans="1:8" s="20" customFormat="1" ht="12.75" customHeight="1" thickTop="1" thickBot="1" x14ac:dyDescent="0.3">
      <c r="A62" s="58">
        <v>233886</v>
      </c>
      <c r="B62" s="23" t="s">
        <v>91</v>
      </c>
      <c r="C62" s="49" t="s">
        <v>130</v>
      </c>
      <c r="D62" s="25">
        <f>VLOOKUP(C62,Rechengrundlagen!$J$1:$M$6,2,0)</f>
        <v>2088</v>
      </c>
      <c r="E62" s="26" t="s">
        <v>131</v>
      </c>
      <c r="F62" s="26">
        <v>1.75</v>
      </c>
      <c r="G62" s="26">
        <f t="shared" si="0"/>
        <v>3.65</v>
      </c>
      <c r="H62" s="19" t="str">
        <f>IF(AND(E62="nein",F62&gt;=VLOOKUP(C62,Rechengrundlagen!$J$1:$M$7,3,0)),"Igen",IF(AND(E62="ja",F62&gt;=VLOOKUP(C62,Rechengrundlagen!$J$1:$M$7,4,0)),"Igen","nem"))</f>
        <v>nem</v>
      </c>
    </row>
    <row r="63" spans="1:8" s="20" customFormat="1" ht="12.75" customHeight="1" thickTop="1" thickBot="1" x14ac:dyDescent="0.3">
      <c r="A63" s="58">
        <v>233887</v>
      </c>
      <c r="B63" s="23" t="s">
        <v>92</v>
      </c>
      <c r="C63" s="49" t="s">
        <v>130</v>
      </c>
      <c r="D63" s="25">
        <f>VLOOKUP(C63,Rechengrundlagen!$J$1:$M$6,2,0)</f>
        <v>2088</v>
      </c>
      <c r="E63" s="26" t="s">
        <v>131</v>
      </c>
      <c r="F63" s="26">
        <v>2.36</v>
      </c>
      <c r="G63" s="26">
        <f t="shared" si="0"/>
        <v>4.93</v>
      </c>
      <c r="H63" s="19" t="str">
        <f>IF(AND(E63="nein",F63&gt;=VLOOKUP(C63,Rechengrundlagen!$J$1:$M$7,3,0)),"Igen",IF(AND(E63="ja",F63&gt;=VLOOKUP(C63,Rechengrundlagen!$J$1:$M$7,4,0)),"Igen","nem"))</f>
        <v>nem</v>
      </c>
    </row>
    <row r="64" spans="1:8" s="20" customFormat="1" ht="12.75" customHeight="1" thickTop="1" thickBot="1" x14ac:dyDescent="0.3">
      <c r="A64" s="58">
        <v>233890</v>
      </c>
      <c r="B64" s="23" t="s">
        <v>93</v>
      </c>
      <c r="C64" s="49" t="s">
        <v>130</v>
      </c>
      <c r="D64" s="25">
        <f>VLOOKUP(C64,Rechengrundlagen!$J$1:$M$6,2,0)</f>
        <v>2088</v>
      </c>
      <c r="E64" s="26" t="s">
        <v>131</v>
      </c>
      <c r="F64" s="26">
        <v>3.3</v>
      </c>
      <c r="G64" s="26">
        <f t="shared" si="0"/>
        <v>6.89</v>
      </c>
      <c r="H64" s="19" t="str">
        <f>IF(AND(E64="nein",F64&gt;=VLOOKUP(C64,Rechengrundlagen!$J$1:$M$7,3,0)),"Igen",IF(AND(E64="ja",F64&gt;=VLOOKUP(C64,Rechengrundlagen!$J$1:$M$7,4,0)),"Igen","nem"))</f>
        <v>nem</v>
      </c>
    </row>
    <row r="65" spans="1:8" s="20" customFormat="1" ht="12.75" customHeight="1" thickTop="1" thickBot="1" x14ac:dyDescent="0.3">
      <c r="A65" s="58">
        <v>233891</v>
      </c>
      <c r="B65" s="23" t="s">
        <v>94</v>
      </c>
      <c r="C65" s="49" t="s">
        <v>130</v>
      </c>
      <c r="D65" s="25">
        <f>VLOOKUP(C65,Rechengrundlagen!$J$1:$M$6,2,0)</f>
        <v>2088</v>
      </c>
      <c r="E65" s="26" t="s">
        <v>131</v>
      </c>
      <c r="F65" s="26">
        <v>4</v>
      </c>
      <c r="G65" s="26">
        <f t="shared" si="0"/>
        <v>8.35</v>
      </c>
      <c r="H65" s="19" t="str">
        <f>IF(AND(E65="nein",F65&gt;=VLOOKUP(C65,Rechengrundlagen!$J$1:$M$7,3,0)),"Igen",IF(AND(E65="ja",F65&gt;=VLOOKUP(C65,Rechengrundlagen!$J$1:$M$7,4,0)),"Igen","nem"))</f>
        <v>nem</v>
      </c>
    </row>
    <row r="66" spans="1:8" s="20" customFormat="1" ht="12.75" customHeight="1" thickTop="1" thickBot="1" x14ac:dyDescent="0.3">
      <c r="A66" s="58">
        <v>234729</v>
      </c>
      <c r="B66" s="23" t="s">
        <v>95</v>
      </c>
      <c r="C66" s="49" t="s">
        <v>130</v>
      </c>
      <c r="D66" s="25">
        <f>VLOOKUP(C66,Rechengrundlagen!$J$1:$M$6,2,0)</f>
        <v>2088</v>
      </c>
      <c r="E66" s="26" t="s">
        <v>131</v>
      </c>
      <c r="F66" s="26">
        <v>1.7</v>
      </c>
      <c r="G66" s="26">
        <f t="shared" si="0"/>
        <v>3.55</v>
      </c>
      <c r="H66" s="19" t="str">
        <f>IF(AND(E66="nein",F66&gt;=VLOOKUP(C66,Rechengrundlagen!$J$1:$M$7,3,0)),"Igen",IF(AND(E66="ja",F66&gt;=VLOOKUP(C66,Rechengrundlagen!$J$1:$M$7,4,0)),"Igen","nem"))</f>
        <v>nem</v>
      </c>
    </row>
    <row r="67" spans="1:8" s="20" customFormat="1" ht="12.75" customHeight="1" thickTop="1" thickBot="1" x14ac:dyDescent="0.3">
      <c r="A67" s="58">
        <v>234730</v>
      </c>
      <c r="B67" s="23" t="s">
        <v>96</v>
      </c>
      <c r="C67" s="49" t="s">
        <v>130</v>
      </c>
      <c r="D67" s="25">
        <f>VLOOKUP(C67,Rechengrundlagen!$J$1:$M$6,2,0)</f>
        <v>2088</v>
      </c>
      <c r="E67" s="26" t="s">
        <v>131</v>
      </c>
      <c r="F67" s="26">
        <v>1.75</v>
      </c>
      <c r="G67" s="26">
        <f t="shared" si="0"/>
        <v>3.65</v>
      </c>
      <c r="H67" s="19" t="str">
        <f>IF(AND(E67="nein",F67&gt;=VLOOKUP(C67,Rechengrundlagen!$J$1:$M$7,3,0)),"Igen",IF(AND(E67="ja",F67&gt;=VLOOKUP(C67,Rechengrundlagen!$J$1:$M$7,4,0)),"Igen","nem"))</f>
        <v>nem</v>
      </c>
    </row>
    <row r="68" spans="1:8" s="20" customFormat="1" ht="12.75" customHeight="1" thickTop="1" thickBot="1" x14ac:dyDescent="0.3">
      <c r="A68" s="58">
        <v>234731</v>
      </c>
      <c r="B68" s="23" t="s">
        <v>97</v>
      </c>
      <c r="C68" s="49" t="s">
        <v>130</v>
      </c>
      <c r="D68" s="25">
        <f>VLOOKUP(C68,Rechengrundlagen!$J$1:$M$6,2,0)</f>
        <v>2088</v>
      </c>
      <c r="E68" s="26" t="s">
        <v>131</v>
      </c>
      <c r="F68" s="26">
        <v>2.36</v>
      </c>
      <c r="G68" s="26">
        <f t="shared" si="0"/>
        <v>4.93</v>
      </c>
      <c r="H68" s="19" t="str">
        <f>IF(AND(E68="nein",F68&gt;=VLOOKUP(C68,Rechengrundlagen!$J$1:$M$7,3,0)),"Igen",IF(AND(E68="ja",F68&gt;=VLOOKUP(C68,Rechengrundlagen!$J$1:$M$7,4,0)),"Igen","nem"))</f>
        <v>nem</v>
      </c>
    </row>
    <row r="69" spans="1:8" s="20" customFormat="1" ht="12.75" customHeight="1" thickTop="1" thickBot="1" x14ac:dyDescent="0.3">
      <c r="A69" s="58">
        <v>234733</v>
      </c>
      <c r="B69" s="23" t="s">
        <v>98</v>
      </c>
      <c r="C69" s="49" t="s">
        <v>130</v>
      </c>
      <c r="D69" s="25">
        <f>VLOOKUP(C69,Rechengrundlagen!$J$1:$M$6,2,0)</f>
        <v>2088</v>
      </c>
      <c r="E69" s="26" t="s">
        <v>131</v>
      </c>
      <c r="F69" s="26">
        <v>3.3</v>
      </c>
      <c r="G69" s="26">
        <f t="shared" si="0"/>
        <v>6.89</v>
      </c>
      <c r="H69" s="19" t="str">
        <f>IF(AND(E69="nein",F69&gt;=VLOOKUP(C69,Rechengrundlagen!$J$1:$M$7,3,0)),"Igen",IF(AND(E69="ja",F69&gt;=VLOOKUP(C69,Rechengrundlagen!$J$1:$M$7,4,0)),"Igen","nem"))</f>
        <v>nem</v>
      </c>
    </row>
    <row r="70" spans="1:8" s="20" customFormat="1" ht="12.75" customHeight="1" thickTop="1" thickBot="1" x14ac:dyDescent="0.3">
      <c r="A70" s="58">
        <v>234734</v>
      </c>
      <c r="B70" s="23" t="s">
        <v>99</v>
      </c>
      <c r="C70" s="49" t="s">
        <v>130</v>
      </c>
      <c r="D70" s="25">
        <f>VLOOKUP(C70,Rechengrundlagen!$J$1:$M$6,2,0)</f>
        <v>2088</v>
      </c>
      <c r="E70" s="26" t="s">
        <v>131</v>
      </c>
      <c r="F70" s="26">
        <v>4</v>
      </c>
      <c r="G70" s="26">
        <f t="shared" si="0"/>
        <v>8.35</v>
      </c>
      <c r="H70" s="19" t="str">
        <f>IF(AND(E70="nein",F70&gt;=VLOOKUP(C70,Rechengrundlagen!$J$1:$M$7,3,0)),"Igen",IF(AND(E70="ja",F70&gt;=VLOOKUP(C70,Rechengrundlagen!$J$1:$M$7,4,0)),"Igen","nem"))</f>
        <v>nem</v>
      </c>
    </row>
    <row r="71" spans="1:8" s="20" customFormat="1" ht="12.75" customHeight="1" thickTop="1" thickBot="1" x14ac:dyDescent="0.3">
      <c r="A71" s="58">
        <v>234735</v>
      </c>
      <c r="B71" s="23" t="s">
        <v>100</v>
      </c>
      <c r="C71" s="49" t="s">
        <v>130</v>
      </c>
      <c r="D71" s="25">
        <f>VLOOKUP(C71,Rechengrundlagen!$J$1:$M$6,2,0)</f>
        <v>2088</v>
      </c>
      <c r="E71" s="26" t="s">
        <v>131</v>
      </c>
      <c r="F71" s="26">
        <v>1.7</v>
      </c>
      <c r="G71" s="26">
        <f t="shared" si="0"/>
        <v>3.55</v>
      </c>
      <c r="H71" s="19" t="str">
        <f>IF(AND(E71="nein",F71&gt;=VLOOKUP(C71,Rechengrundlagen!$J$1:$M$7,3,0)),"Igen",IF(AND(E71="ja",F71&gt;=VLOOKUP(C71,Rechengrundlagen!$J$1:$M$7,4,0)),"Igen","nem"))</f>
        <v>nem</v>
      </c>
    </row>
    <row r="72" spans="1:8" s="20" customFormat="1" ht="12.75" customHeight="1" thickTop="1" thickBot="1" x14ac:dyDescent="0.3">
      <c r="A72" s="58">
        <v>234736</v>
      </c>
      <c r="B72" s="23" t="s">
        <v>101</v>
      </c>
      <c r="C72" s="49" t="s">
        <v>130</v>
      </c>
      <c r="D72" s="25">
        <f>VLOOKUP(C72,Rechengrundlagen!$J$1:$M$6,2,0)</f>
        <v>2088</v>
      </c>
      <c r="E72" s="26" t="s">
        <v>131</v>
      </c>
      <c r="F72" s="26">
        <v>1.75</v>
      </c>
      <c r="G72" s="26">
        <f t="shared" ref="G72:G176" si="2">ROUND((F72*D72/1000),2)</f>
        <v>3.65</v>
      </c>
      <c r="H72" s="19" t="str">
        <f>IF(AND(E72="nein",F72&gt;=VLOOKUP(C72,Rechengrundlagen!$J$1:$M$7,3,0)),"Igen",IF(AND(E72="ja",F72&gt;=VLOOKUP(C72,Rechengrundlagen!$J$1:$M$7,4,0)),"Igen","nem"))</f>
        <v>nem</v>
      </c>
    </row>
    <row r="73" spans="1:8" s="20" customFormat="1" ht="12.75" customHeight="1" thickTop="1" thickBot="1" x14ac:dyDescent="0.3">
      <c r="A73" s="58">
        <v>234737</v>
      </c>
      <c r="B73" s="23" t="s">
        <v>102</v>
      </c>
      <c r="C73" s="49" t="s">
        <v>130</v>
      </c>
      <c r="D73" s="25">
        <f>VLOOKUP(C73,Rechengrundlagen!$J$1:$M$6,2,0)</f>
        <v>2088</v>
      </c>
      <c r="E73" s="26" t="s">
        <v>131</v>
      </c>
      <c r="F73" s="26">
        <v>2.36</v>
      </c>
      <c r="G73" s="26">
        <f t="shared" si="2"/>
        <v>4.93</v>
      </c>
      <c r="H73" s="19" t="str">
        <f>IF(AND(E73="nein",F73&gt;=VLOOKUP(C73,Rechengrundlagen!$J$1:$M$7,3,0)),"Igen",IF(AND(E73="ja",F73&gt;=VLOOKUP(C73,Rechengrundlagen!$J$1:$M$7,4,0)),"Igen","nem"))</f>
        <v>nem</v>
      </c>
    </row>
    <row r="74" spans="1:8" s="20" customFormat="1" ht="12.75" customHeight="1" thickTop="1" thickBot="1" x14ac:dyDescent="0.3">
      <c r="A74" s="58">
        <v>234739</v>
      </c>
      <c r="B74" s="23" t="s">
        <v>103</v>
      </c>
      <c r="C74" s="49" t="s">
        <v>130</v>
      </c>
      <c r="D74" s="25">
        <f>VLOOKUP(C74,Rechengrundlagen!$J$1:$M$6,2,0)</f>
        <v>2088</v>
      </c>
      <c r="E74" s="26" t="s">
        <v>131</v>
      </c>
      <c r="F74" s="26">
        <v>3.3</v>
      </c>
      <c r="G74" s="26">
        <f t="shared" si="2"/>
        <v>6.89</v>
      </c>
      <c r="H74" s="19" t="str">
        <f>IF(AND(E74="nein",F74&gt;=VLOOKUP(C74,Rechengrundlagen!$J$1:$M$7,3,0)),"Igen",IF(AND(E74="ja",F74&gt;=VLOOKUP(C74,Rechengrundlagen!$J$1:$M$7,4,0)),"Igen","nem"))</f>
        <v>nem</v>
      </c>
    </row>
    <row r="75" spans="1:8" s="20" customFormat="1" ht="12.75" customHeight="1" thickTop="1" thickBot="1" x14ac:dyDescent="0.3">
      <c r="A75" s="58">
        <v>234740</v>
      </c>
      <c r="B75" s="23" t="s">
        <v>119</v>
      </c>
      <c r="C75" s="49" t="s">
        <v>130</v>
      </c>
      <c r="D75" s="25">
        <f>VLOOKUP(C75,Rechengrundlagen!$J$1:$M$6,2,0)</f>
        <v>2088</v>
      </c>
      <c r="E75" s="26" t="s">
        <v>131</v>
      </c>
      <c r="F75" s="26">
        <v>4</v>
      </c>
      <c r="G75" s="26">
        <f t="shared" si="2"/>
        <v>8.35</v>
      </c>
      <c r="H75" s="19" t="str">
        <f>IF(AND(E75="nein",F75&gt;=VLOOKUP(C75,Rechengrundlagen!$J$1:$M$7,3,0)),"Igen",IF(AND(E75="ja",F75&gt;=VLOOKUP(C75,Rechengrundlagen!$J$1:$M$7,4,0)),"Igen","nem"))</f>
        <v>nem</v>
      </c>
    </row>
    <row r="76" spans="1:8" s="20" customFormat="1" ht="12.75" customHeight="1" thickTop="1" thickBot="1" x14ac:dyDescent="0.3">
      <c r="A76" s="58">
        <v>234741</v>
      </c>
      <c r="B76" s="23" t="s">
        <v>104</v>
      </c>
      <c r="C76" s="49" t="s">
        <v>130</v>
      </c>
      <c r="D76" s="25">
        <f>VLOOKUP(C76,Rechengrundlagen!$J$1:$M$6,2,0)</f>
        <v>2088</v>
      </c>
      <c r="E76" s="26" t="s">
        <v>131</v>
      </c>
      <c r="F76" s="26">
        <v>1.7</v>
      </c>
      <c r="G76" s="26">
        <f t="shared" si="2"/>
        <v>3.55</v>
      </c>
      <c r="H76" s="19" t="str">
        <f>IF(AND(E76="nein",F76&gt;=VLOOKUP(C76,Rechengrundlagen!$J$1:$M$7,3,0)),"Igen",IF(AND(E76="ja",F76&gt;=VLOOKUP(C76,Rechengrundlagen!$J$1:$M$7,4,0)),"Igen","nem"))</f>
        <v>nem</v>
      </c>
    </row>
    <row r="77" spans="1:8" s="20" customFormat="1" ht="12.75" customHeight="1" thickTop="1" thickBot="1" x14ac:dyDescent="0.3">
      <c r="A77" s="58">
        <v>234742</v>
      </c>
      <c r="B77" s="23" t="s">
        <v>105</v>
      </c>
      <c r="C77" s="49" t="s">
        <v>130</v>
      </c>
      <c r="D77" s="25">
        <f>VLOOKUP(C77,Rechengrundlagen!$J$1:$M$6,2,0)</f>
        <v>2088</v>
      </c>
      <c r="E77" s="26" t="s">
        <v>131</v>
      </c>
      <c r="F77" s="26">
        <v>1.75</v>
      </c>
      <c r="G77" s="26">
        <f t="shared" si="2"/>
        <v>3.65</v>
      </c>
      <c r="H77" s="19" t="str">
        <f>IF(AND(E77="nein",F77&gt;=VLOOKUP(C77,Rechengrundlagen!$J$1:$M$7,3,0)),"Igen",IF(AND(E77="ja",F77&gt;=VLOOKUP(C77,Rechengrundlagen!$J$1:$M$7,4,0)),"Igen","nem"))</f>
        <v>nem</v>
      </c>
    </row>
    <row r="78" spans="1:8" s="20" customFormat="1" ht="12.75" customHeight="1" thickTop="1" thickBot="1" x14ac:dyDescent="0.3">
      <c r="A78" s="58">
        <v>234743</v>
      </c>
      <c r="B78" s="23" t="s">
        <v>106</v>
      </c>
      <c r="C78" s="49" t="s">
        <v>130</v>
      </c>
      <c r="D78" s="25">
        <f>VLOOKUP(C78,Rechengrundlagen!$J$1:$M$6,2,0)</f>
        <v>2088</v>
      </c>
      <c r="E78" s="26" t="s">
        <v>131</v>
      </c>
      <c r="F78" s="26">
        <v>2.36</v>
      </c>
      <c r="G78" s="26">
        <f t="shared" si="2"/>
        <v>4.93</v>
      </c>
      <c r="H78" s="19" t="str">
        <f>IF(AND(E78="nein",F78&gt;=VLOOKUP(C78,Rechengrundlagen!$J$1:$M$7,3,0)),"Igen",IF(AND(E78="ja",F78&gt;=VLOOKUP(C78,Rechengrundlagen!$J$1:$M$7,4,0)),"Igen","nem"))</f>
        <v>nem</v>
      </c>
    </row>
    <row r="79" spans="1:8" s="20" customFormat="1" ht="12.75" customHeight="1" thickTop="1" thickBot="1" x14ac:dyDescent="0.3">
      <c r="A79" s="58">
        <v>234745</v>
      </c>
      <c r="B79" s="23" t="s">
        <v>107</v>
      </c>
      <c r="C79" s="49" t="s">
        <v>130</v>
      </c>
      <c r="D79" s="25">
        <f>VLOOKUP(C79,Rechengrundlagen!$J$1:$M$6,2,0)</f>
        <v>2088</v>
      </c>
      <c r="E79" s="26" t="s">
        <v>131</v>
      </c>
      <c r="F79" s="26">
        <v>3.3</v>
      </c>
      <c r="G79" s="26">
        <f t="shared" si="2"/>
        <v>6.89</v>
      </c>
      <c r="H79" s="19" t="str">
        <f>IF(AND(E79="nein",F79&gt;=VLOOKUP(C79,Rechengrundlagen!$J$1:$M$7,3,0)),"Igen",IF(AND(E79="ja",F79&gt;=VLOOKUP(C79,Rechengrundlagen!$J$1:$M$7,4,0)),"Igen","nem"))</f>
        <v>nem</v>
      </c>
    </row>
    <row r="80" spans="1:8" s="20" customFormat="1" ht="12.75" customHeight="1" thickTop="1" thickBot="1" x14ac:dyDescent="0.3">
      <c r="A80" s="58">
        <v>234746</v>
      </c>
      <c r="B80" s="23" t="s">
        <v>108</v>
      </c>
      <c r="C80" s="49" t="s">
        <v>130</v>
      </c>
      <c r="D80" s="25">
        <f>VLOOKUP(C80,Rechengrundlagen!$J$1:$M$6,2,0)</f>
        <v>2088</v>
      </c>
      <c r="E80" s="26" t="s">
        <v>131</v>
      </c>
      <c r="F80" s="26">
        <v>4</v>
      </c>
      <c r="G80" s="26">
        <f t="shared" si="2"/>
        <v>8.35</v>
      </c>
      <c r="H80" s="19" t="str">
        <f>IF(AND(E80="nein",F80&gt;=VLOOKUP(C80,Rechengrundlagen!$J$1:$M$7,3,0)),"Igen",IF(AND(E80="ja",F80&gt;=VLOOKUP(C80,Rechengrundlagen!$J$1:$M$7,4,0)),"Igen","nem"))</f>
        <v>nem</v>
      </c>
    </row>
    <row r="81" spans="1:8" s="20" customFormat="1" ht="12.75" customHeight="1" thickTop="1" thickBot="1" x14ac:dyDescent="0.3">
      <c r="A81" s="58">
        <v>234747</v>
      </c>
      <c r="B81" s="23" t="s">
        <v>109</v>
      </c>
      <c r="C81" s="49" t="s">
        <v>130</v>
      </c>
      <c r="D81" s="25">
        <f>VLOOKUP(C81,Rechengrundlagen!$J$1:$M$6,2,0)</f>
        <v>2088</v>
      </c>
      <c r="E81" s="26" t="s">
        <v>131</v>
      </c>
      <c r="F81" s="26">
        <v>1.7</v>
      </c>
      <c r="G81" s="26">
        <f t="shared" si="2"/>
        <v>3.55</v>
      </c>
      <c r="H81" s="19" t="str">
        <f>IF(AND(E81="nein",F81&gt;=VLOOKUP(C81,Rechengrundlagen!$J$1:$M$7,3,0)),"Igen",IF(AND(E81="ja",F81&gt;=VLOOKUP(C81,Rechengrundlagen!$J$1:$M$7,4,0)),"Igen","nem"))</f>
        <v>nem</v>
      </c>
    </row>
    <row r="82" spans="1:8" s="20" customFormat="1" ht="12.75" customHeight="1" thickTop="1" thickBot="1" x14ac:dyDescent="0.3">
      <c r="A82" s="58">
        <v>234748</v>
      </c>
      <c r="B82" s="23" t="s">
        <v>110</v>
      </c>
      <c r="C82" s="49" t="s">
        <v>130</v>
      </c>
      <c r="D82" s="25">
        <f>VLOOKUP(C82,Rechengrundlagen!$J$1:$M$6,2,0)</f>
        <v>2088</v>
      </c>
      <c r="E82" s="26" t="s">
        <v>131</v>
      </c>
      <c r="F82" s="26">
        <v>1.75</v>
      </c>
      <c r="G82" s="26">
        <f t="shared" si="2"/>
        <v>3.65</v>
      </c>
      <c r="H82" s="19" t="str">
        <f>IF(AND(E82="nein",F82&gt;=VLOOKUP(C82,Rechengrundlagen!$J$1:$M$7,3,0)),"Igen",IF(AND(E82="ja",F82&gt;=VLOOKUP(C82,Rechengrundlagen!$J$1:$M$7,4,0)),"Igen","nem"))</f>
        <v>nem</v>
      </c>
    </row>
    <row r="83" spans="1:8" s="20" customFormat="1" ht="12.75" customHeight="1" thickTop="1" thickBot="1" x14ac:dyDescent="0.3">
      <c r="A83" s="58">
        <v>234749</v>
      </c>
      <c r="B83" s="23" t="s">
        <v>111</v>
      </c>
      <c r="C83" s="49" t="s">
        <v>130</v>
      </c>
      <c r="D83" s="25">
        <f>VLOOKUP(C83,Rechengrundlagen!$J$1:$M$6,2,0)</f>
        <v>2088</v>
      </c>
      <c r="E83" s="26" t="s">
        <v>131</v>
      </c>
      <c r="F83" s="26">
        <v>2.36</v>
      </c>
      <c r="G83" s="26">
        <f t="shared" si="2"/>
        <v>4.93</v>
      </c>
      <c r="H83" s="19" t="str">
        <f>IF(AND(E83="nein",F83&gt;=VLOOKUP(C83,Rechengrundlagen!$J$1:$M$7,3,0)),"Igen",IF(AND(E83="ja",F83&gt;=VLOOKUP(C83,Rechengrundlagen!$J$1:$M$7,4,0)),"Igen","nem"))</f>
        <v>nem</v>
      </c>
    </row>
    <row r="84" spans="1:8" s="20" customFormat="1" ht="12.75" customHeight="1" thickTop="1" thickBot="1" x14ac:dyDescent="0.3">
      <c r="A84" s="58">
        <v>234751</v>
      </c>
      <c r="B84" s="23" t="s">
        <v>112</v>
      </c>
      <c r="C84" s="49" t="s">
        <v>130</v>
      </c>
      <c r="D84" s="25">
        <f>VLOOKUP(C84,Rechengrundlagen!$J$1:$M$6,2,0)</f>
        <v>2088</v>
      </c>
      <c r="E84" s="26" t="s">
        <v>131</v>
      </c>
      <c r="F84" s="26">
        <v>3.3</v>
      </c>
      <c r="G84" s="26">
        <f t="shared" si="2"/>
        <v>6.89</v>
      </c>
      <c r="H84" s="19" t="str">
        <f>IF(AND(E84="nein",F84&gt;=VLOOKUP(C84,Rechengrundlagen!$J$1:$M$7,3,0)),"Igen",IF(AND(E84="ja",F84&gt;=VLOOKUP(C84,Rechengrundlagen!$J$1:$M$7,4,0)),"Igen","nem"))</f>
        <v>nem</v>
      </c>
    </row>
    <row r="85" spans="1:8" s="20" customFormat="1" ht="12.75" customHeight="1" thickTop="1" thickBot="1" x14ac:dyDescent="0.3">
      <c r="A85" s="58">
        <v>234752</v>
      </c>
      <c r="B85" s="23" t="s">
        <v>113</v>
      </c>
      <c r="C85" s="49" t="s">
        <v>130</v>
      </c>
      <c r="D85" s="25">
        <f>VLOOKUP(C85,Rechengrundlagen!$J$1:$M$6,2,0)</f>
        <v>2088</v>
      </c>
      <c r="E85" s="26" t="s">
        <v>131</v>
      </c>
      <c r="F85" s="26">
        <v>4</v>
      </c>
      <c r="G85" s="26">
        <f t="shared" si="2"/>
        <v>8.35</v>
      </c>
      <c r="H85" s="19" t="str">
        <f>IF(AND(E85="nein",F85&gt;=VLOOKUP(C85,Rechengrundlagen!$J$1:$M$7,3,0)),"Igen",IF(AND(E85="ja",F85&gt;=VLOOKUP(C85,Rechengrundlagen!$J$1:$M$7,4,0)),"Igen","nem"))</f>
        <v>nem</v>
      </c>
    </row>
    <row r="86" spans="1:8" s="20" customFormat="1" ht="12.75" customHeight="1" thickTop="1" thickBot="1" x14ac:dyDescent="0.3">
      <c r="A86" s="58">
        <v>234753</v>
      </c>
      <c r="B86" s="23" t="s">
        <v>114</v>
      </c>
      <c r="C86" s="49" t="s">
        <v>130</v>
      </c>
      <c r="D86" s="25">
        <f>VLOOKUP(C86,Rechengrundlagen!$J$1:$M$6,2,0)</f>
        <v>2088</v>
      </c>
      <c r="E86" s="26" t="s">
        <v>131</v>
      </c>
      <c r="F86" s="26">
        <v>1.7</v>
      </c>
      <c r="G86" s="26">
        <f t="shared" si="2"/>
        <v>3.55</v>
      </c>
      <c r="H86" s="19" t="str">
        <f>IF(AND(E86="nein",F86&gt;=VLOOKUP(C86,Rechengrundlagen!$J$1:$M$7,3,0)),"Igen",IF(AND(E86="ja",F86&gt;=VLOOKUP(C86,Rechengrundlagen!$J$1:$M$7,4,0)),"Igen","nem"))</f>
        <v>nem</v>
      </c>
    </row>
    <row r="87" spans="1:8" s="20" customFormat="1" ht="12.75" customHeight="1" thickTop="1" thickBot="1" x14ac:dyDescent="0.3">
      <c r="A87" s="58">
        <v>234754</v>
      </c>
      <c r="B87" s="23" t="s">
        <v>115</v>
      </c>
      <c r="C87" s="49" t="s">
        <v>130</v>
      </c>
      <c r="D87" s="25">
        <f>VLOOKUP(C87,Rechengrundlagen!$J$1:$M$6,2,0)</f>
        <v>2088</v>
      </c>
      <c r="E87" s="26" t="s">
        <v>131</v>
      </c>
      <c r="F87" s="26">
        <v>1.75</v>
      </c>
      <c r="G87" s="26">
        <f t="shared" si="2"/>
        <v>3.65</v>
      </c>
      <c r="H87" s="19" t="str">
        <f>IF(AND(E87="nein",F87&gt;=VLOOKUP(C87,Rechengrundlagen!$J$1:$M$7,3,0)),"Igen",IF(AND(E87="ja",F87&gt;=VLOOKUP(C87,Rechengrundlagen!$J$1:$M$7,4,0)),"Igen","nem"))</f>
        <v>nem</v>
      </c>
    </row>
    <row r="88" spans="1:8" s="20" customFormat="1" ht="12.75" customHeight="1" thickTop="1" thickBot="1" x14ac:dyDescent="0.3">
      <c r="A88" s="58">
        <v>234755</v>
      </c>
      <c r="B88" s="23" t="s">
        <v>116</v>
      </c>
      <c r="C88" s="49" t="s">
        <v>130</v>
      </c>
      <c r="D88" s="25">
        <f>VLOOKUP(C88,Rechengrundlagen!$J$1:$M$6,2,0)</f>
        <v>2088</v>
      </c>
      <c r="E88" s="26" t="s">
        <v>131</v>
      </c>
      <c r="F88" s="26">
        <v>2.36</v>
      </c>
      <c r="G88" s="26">
        <f t="shared" si="2"/>
        <v>4.93</v>
      </c>
      <c r="H88" s="19" t="str">
        <f>IF(AND(E88="nein",F88&gt;=VLOOKUP(C88,Rechengrundlagen!$J$1:$M$7,3,0)),"Igen",IF(AND(E88="ja",F88&gt;=VLOOKUP(C88,Rechengrundlagen!$J$1:$M$7,4,0)),"Igen","nem"))</f>
        <v>nem</v>
      </c>
    </row>
    <row r="89" spans="1:8" s="20" customFormat="1" ht="12.75" customHeight="1" thickTop="1" thickBot="1" x14ac:dyDescent="0.3">
      <c r="A89" s="58">
        <v>234757</v>
      </c>
      <c r="B89" s="23" t="s">
        <v>117</v>
      </c>
      <c r="C89" s="49" t="s">
        <v>130</v>
      </c>
      <c r="D89" s="25">
        <f>VLOOKUP(C89,Rechengrundlagen!$J$1:$M$6,2,0)</f>
        <v>2088</v>
      </c>
      <c r="E89" s="26" t="s">
        <v>131</v>
      </c>
      <c r="F89" s="26">
        <v>3.3</v>
      </c>
      <c r="G89" s="26">
        <f t="shared" si="2"/>
        <v>6.89</v>
      </c>
      <c r="H89" s="19" t="str">
        <f>IF(AND(E89="nein",F89&gt;=VLOOKUP(C89,Rechengrundlagen!$J$1:$M$7,3,0)),"Igen",IF(AND(E89="ja",F89&gt;=VLOOKUP(C89,Rechengrundlagen!$J$1:$M$7,4,0)),"Igen","nem"))</f>
        <v>nem</v>
      </c>
    </row>
    <row r="90" spans="1:8" s="20" customFormat="1" ht="12.75" customHeight="1" thickTop="1" thickBot="1" x14ac:dyDescent="0.3">
      <c r="A90" s="59">
        <v>234758</v>
      </c>
      <c r="B90" s="29" t="s">
        <v>118</v>
      </c>
      <c r="C90" s="60" t="s">
        <v>130</v>
      </c>
      <c r="D90" s="31">
        <f>VLOOKUP(C90,Rechengrundlagen!$J$1:$M$6,2,0)</f>
        <v>2088</v>
      </c>
      <c r="E90" s="32" t="s">
        <v>131</v>
      </c>
      <c r="F90" s="32">
        <v>4</v>
      </c>
      <c r="G90" s="32">
        <f t="shared" si="2"/>
        <v>8.35</v>
      </c>
      <c r="H90" s="19" t="str">
        <f>IF(AND(E90="nein",F90&gt;=VLOOKUP(C90,Rechengrundlagen!$J$1:$M$7,3,0)),"Igen",IF(AND(E90="ja",F90&gt;=VLOOKUP(C90,Rechengrundlagen!$J$1:$M$7,4,0)),"Igen","nem"))</f>
        <v>nem</v>
      </c>
    </row>
    <row r="91" spans="1:8" s="20" customFormat="1" ht="12.75" customHeight="1" thickTop="1" thickBot="1" x14ac:dyDescent="0.3">
      <c r="A91" s="33"/>
      <c r="B91" s="34"/>
      <c r="C91" s="61"/>
      <c r="D91" s="62"/>
      <c r="E91" s="61"/>
      <c r="F91" s="61"/>
      <c r="G91" s="61"/>
      <c r="H91" s="19"/>
    </row>
    <row r="92" spans="1:8" s="20" customFormat="1" ht="12.75" customHeight="1" thickTop="1" thickBot="1" x14ac:dyDescent="0.35">
      <c r="A92" s="110">
        <v>229344</v>
      </c>
      <c r="B92" s="111" t="s">
        <v>135</v>
      </c>
      <c r="C92" s="127" t="s">
        <v>129</v>
      </c>
      <c r="D92" s="113">
        <f>VLOOKUP(C92,Rechengrundlagen!$J$1:$M$6,2,0)</f>
        <v>1774</v>
      </c>
      <c r="E92" s="114" t="s">
        <v>132</v>
      </c>
      <c r="F92" s="114">
        <v>4.4000000000000004</v>
      </c>
      <c r="G92" s="114">
        <f t="shared" si="2"/>
        <v>7.81</v>
      </c>
      <c r="H92" s="154" t="str">
        <f>IF(AND(E92="nein",F92&gt;=VLOOKUP(C92,Rechengrundlagen!$J$1:$M$7,3,0)),"Igen",IF(AND(E92="ja",F92&gt;=VLOOKUP(C92,Rechengrundlagen!$J$1:$M$7,4,0)),"Igen","nem"))</f>
        <v>Igen</v>
      </c>
    </row>
    <row r="93" spans="1:8" s="20" customFormat="1" ht="12.75" customHeight="1" thickTop="1" thickBot="1" x14ac:dyDescent="0.35">
      <c r="A93" s="63">
        <v>229938</v>
      </c>
      <c r="B93" s="64" t="s">
        <v>52</v>
      </c>
      <c r="C93" s="49" t="s">
        <v>129</v>
      </c>
      <c r="D93" s="25">
        <f>VLOOKUP(C93,Rechengrundlagen!$J$1:$M$6,2,0)</f>
        <v>1774</v>
      </c>
      <c r="E93" s="26" t="s">
        <v>131</v>
      </c>
      <c r="F93" s="26">
        <v>5.8</v>
      </c>
      <c r="G93" s="26">
        <f t="shared" si="2"/>
        <v>10.29</v>
      </c>
      <c r="H93" s="154" t="str">
        <f>IF(AND(E93="nein",F93&gt;=VLOOKUP(C93,Rechengrundlagen!$J$1:$M$7,3,0)),"Igen",IF(AND(E93="ja",F93&gt;=VLOOKUP(C93,Rechengrundlagen!$J$1:$M$7,4,0)),"Igen","nem"))</f>
        <v>Igen</v>
      </c>
    </row>
    <row r="94" spans="1:8" s="20" customFormat="1" ht="12.75" customHeight="1" thickTop="1" thickBot="1" x14ac:dyDescent="0.35">
      <c r="A94" s="28">
        <v>185348</v>
      </c>
      <c r="B94" s="29" t="s">
        <v>51</v>
      </c>
      <c r="C94" s="60" t="s">
        <v>129</v>
      </c>
      <c r="D94" s="31">
        <f>VLOOKUP(C94,Rechengrundlagen!$J$1:$M$6,2,0)</f>
        <v>1774</v>
      </c>
      <c r="E94" s="32" t="s">
        <v>132</v>
      </c>
      <c r="F94" s="32">
        <v>4.4000000000000004</v>
      </c>
      <c r="G94" s="32">
        <f t="shared" si="2"/>
        <v>7.81</v>
      </c>
      <c r="H94" s="154" t="str">
        <f>IF(AND(E94="nein",F94&gt;=VLOOKUP(C94,Rechengrundlagen!$J$1:$M$7,3,0)),"Igen",IF(AND(E94="ja",F94&gt;=VLOOKUP(C94,Rechengrundlagen!$J$1:$M$7,4,0)),"Igen","nem"))</f>
        <v>Igen</v>
      </c>
    </row>
    <row r="95" spans="1:8" s="20" customFormat="1" ht="12.75" customHeight="1" thickTop="1" thickBot="1" x14ac:dyDescent="0.35">
      <c r="A95" s="33"/>
      <c r="B95" s="34"/>
      <c r="C95" s="35"/>
      <c r="D95" s="36"/>
      <c r="E95" s="35"/>
      <c r="F95" s="35"/>
      <c r="G95" s="35"/>
      <c r="H95" s="154"/>
    </row>
    <row r="96" spans="1:8" s="20" customFormat="1" ht="12.75" customHeight="1" thickTop="1" thickBot="1" x14ac:dyDescent="0.35">
      <c r="A96" s="65">
        <v>235108</v>
      </c>
      <c r="B96" s="15" t="s">
        <v>175</v>
      </c>
      <c r="C96" s="48" t="s">
        <v>129</v>
      </c>
      <c r="D96" s="17">
        <f>VLOOKUP(C96,Rechengrundlagen!$J$1:$M$6,2,0)</f>
        <v>1774</v>
      </c>
      <c r="E96" s="18" t="s">
        <v>132</v>
      </c>
      <c r="F96" s="18">
        <v>15</v>
      </c>
      <c r="G96" s="18">
        <f t="shared" ref="G96:G105" si="3">ROUND((F96*D96/1000),2)</f>
        <v>26.61</v>
      </c>
      <c r="H96" s="154" t="str">
        <f>IF(AND(E96="nein",F96&gt;=VLOOKUP(C96,Rechengrundlagen!$J$1:$M$7,3,0)),"Igen",IF(AND(E96="ja",F96&gt;=VLOOKUP(C96,Rechengrundlagen!$J$1:$M$7,4,0)),"Igen","nem"))</f>
        <v>Igen</v>
      </c>
    </row>
    <row r="97" spans="1:8" s="20" customFormat="1" ht="12.75" customHeight="1" thickTop="1" thickBot="1" x14ac:dyDescent="0.35">
      <c r="A97" s="58">
        <v>235109</v>
      </c>
      <c r="B97" s="23" t="s">
        <v>174</v>
      </c>
      <c r="C97" s="49" t="s">
        <v>129</v>
      </c>
      <c r="D97" s="25">
        <f>VLOOKUP(C97,Rechengrundlagen!$J$1:$M$6,2,0)</f>
        <v>1774</v>
      </c>
      <c r="E97" s="26" t="s">
        <v>132</v>
      </c>
      <c r="F97" s="26">
        <v>16</v>
      </c>
      <c r="G97" s="26">
        <f t="shared" si="3"/>
        <v>28.38</v>
      </c>
      <c r="H97" s="154" t="str">
        <f>IF(AND(E97="nein",F97&gt;=VLOOKUP(C97,Rechengrundlagen!$J$1:$M$7,3,0)),"Igen",IF(AND(E97="ja",F97&gt;=VLOOKUP(C97,Rechengrundlagen!$J$1:$M$7,4,0)),"Igen","nem"))</f>
        <v>Igen</v>
      </c>
    </row>
    <row r="98" spans="1:8" s="20" customFormat="1" ht="12.75" customHeight="1" thickTop="1" thickBot="1" x14ac:dyDescent="0.35">
      <c r="A98" s="58">
        <v>235110</v>
      </c>
      <c r="B98" s="23" t="s">
        <v>173</v>
      </c>
      <c r="C98" s="49" t="s">
        <v>129</v>
      </c>
      <c r="D98" s="25">
        <f>VLOOKUP(C98,Rechengrundlagen!$J$1:$M$6,2,0)</f>
        <v>1774</v>
      </c>
      <c r="E98" s="26" t="s">
        <v>132</v>
      </c>
      <c r="F98" s="26">
        <v>28.5</v>
      </c>
      <c r="G98" s="26">
        <f t="shared" si="3"/>
        <v>50.56</v>
      </c>
      <c r="H98" s="154" t="str">
        <f>IF(AND(E98="nein",F98&gt;=VLOOKUP(C98,Rechengrundlagen!$J$1:$M$7,3,0)),"Igen",IF(AND(E98="ja",F98&gt;=VLOOKUP(C98,Rechengrundlagen!$J$1:$M$7,4,0)),"Igen","nem"))</f>
        <v>Igen</v>
      </c>
    </row>
    <row r="99" spans="1:8" s="20" customFormat="1" ht="12.75" customHeight="1" thickTop="1" thickBot="1" x14ac:dyDescent="0.35">
      <c r="A99" s="58">
        <v>235344</v>
      </c>
      <c r="B99" s="23" t="s">
        <v>172</v>
      </c>
      <c r="C99" s="49" t="s">
        <v>129</v>
      </c>
      <c r="D99" s="25">
        <f>VLOOKUP(C99,Rechengrundlagen!$J$1:$M$6,2,0)</f>
        <v>1774</v>
      </c>
      <c r="E99" s="26" t="s">
        <v>132</v>
      </c>
      <c r="F99" s="26">
        <v>15</v>
      </c>
      <c r="G99" s="26">
        <f t="shared" si="3"/>
        <v>26.61</v>
      </c>
      <c r="H99" s="154" t="str">
        <f>IF(AND(E99="nein",F99&gt;=VLOOKUP(C99,Rechengrundlagen!$J$1:$M$7,3,0)),"Igen",IF(AND(E99="ja",F99&gt;=VLOOKUP(C99,Rechengrundlagen!$J$1:$M$7,4,0)),"Igen","nem"))</f>
        <v>Igen</v>
      </c>
    </row>
    <row r="100" spans="1:8" s="20" customFormat="1" ht="12.75" customHeight="1" thickTop="1" thickBot="1" x14ac:dyDescent="0.35">
      <c r="A100" s="58">
        <v>235345</v>
      </c>
      <c r="B100" s="23" t="s">
        <v>171</v>
      </c>
      <c r="C100" s="49" t="s">
        <v>129</v>
      </c>
      <c r="D100" s="25">
        <f>VLOOKUP(C100,Rechengrundlagen!$J$1:$M$6,2,0)</f>
        <v>1774</v>
      </c>
      <c r="E100" s="26" t="s">
        <v>132</v>
      </c>
      <c r="F100" s="26">
        <v>16</v>
      </c>
      <c r="G100" s="26">
        <f t="shared" si="3"/>
        <v>28.38</v>
      </c>
      <c r="H100" s="154" t="str">
        <f>IF(AND(E100="nein",F100&gt;=VLOOKUP(C100,Rechengrundlagen!$J$1:$M$7,3,0)),"Igen",IF(AND(E100="ja",F100&gt;=VLOOKUP(C100,Rechengrundlagen!$J$1:$M$7,4,0)),"Igen","nem"))</f>
        <v>Igen</v>
      </c>
    </row>
    <row r="101" spans="1:8" s="20" customFormat="1" ht="12.75" customHeight="1" thickTop="1" thickBot="1" x14ac:dyDescent="0.35">
      <c r="A101" s="58">
        <v>235346</v>
      </c>
      <c r="B101" s="23" t="s">
        <v>170</v>
      </c>
      <c r="C101" s="49" t="s">
        <v>129</v>
      </c>
      <c r="D101" s="25">
        <f>VLOOKUP(C101,Rechengrundlagen!$J$1:$M$6,2,0)</f>
        <v>1774</v>
      </c>
      <c r="E101" s="26" t="s">
        <v>132</v>
      </c>
      <c r="F101" s="26">
        <v>28.5</v>
      </c>
      <c r="G101" s="26">
        <f t="shared" si="3"/>
        <v>50.56</v>
      </c>
      <c r="H101" s="154" t="str">
        <f>IF(AND(E101="nein",F101&gt;=VLOOKUP(C101,Rechengrundlagen!$J$1:$M$7,3,0)),"Igen",IF(AND(E101="ja",F101&gt;=VLOOKUP(C101,Rechengrundlagen!$J$1:$M$7,4,0)),"Igen","nem"))</f>
        <v>Igen</v>
      </c>
    </row>
    <row r="102" spans="1:8" s="20" customFormat="1" ht="12.75" customHeight="1" thickTop="1" thickBot="1" x14ac:dyDescent="0.35">
      <c r="A102" s="58">
        <v>235882</v>
      </c>
      <c r="B102" s="23" t="s">
        <v>169</v>
      </c>
      <c r="C102" s="49" t="s">
        <v>129</v>
      </c>
      <c r="D102" s="25">
        <f>VLOOKUP(C102,Rechengrundlagen!$J$1:$M$6,2,0)</f>
        <v>1774</v>
      </c>
      <c r="E102" s="26" t="s">
        <v>132</v>
      </c>
      <c r="F102" s="26">
        <v>15</v>
      </c>
      <c r="G102" s="26">
        <f t="shared" si="3"/>
        <v>26.61</v>
      </c>
      <c r="H102" s="154" t="str">
        <f>IF(AND(E102="nein",F102&gt;=VLOOKUP(C102,Rechengrundlagen!$J$1:$M$7,3,0)),"Igen",IF(AND(E102="ja",F102&gt;=VLOOKUP(C102,Rechengrundlagen!$J$1:$M$7,4,0)),"Igen","nem"))</f>
        <v>Igen</v>
      </c>
    </row>
    <row r="103" spans="1:8" s="20" customFormat="1" ht="12.75" customHeight="1" thickTop="1" thickBot="1" x14ac:dyDescent="0.35">
      <c r="A103" s="58">
        <v>235883</v>
      </c>
      <c r="B103" s="23" t="s">
        <v>168</v>
      </c>
      <c r="C103" s="49" t="s">
        <v>129</v>
      </c>
      <c r="D103" s="25">
        <f>VLOOKUP(C103,Rechengrundlagen!$J$1:$M$6,2,0)</f>
        <v>1774</v>
      </c>
      <c r="E103" s="26" t="s">
        <v>132</v>
      </c>
      <c r="F103" s="26">
        <v>16</v>
      </c>
      <c r="G103" s="26">
        <f t="shared" si="3"/>
        <v>28.38</v>
      </c>
      <c r="H103" s="154" t="str">
        <f>IF(AND(E103="nein",F103&gt;=VLOOKUP(C103,Rechengrundlagen!$J$1:$M$7,3,0)),"Igen",IF(AND(E103="ja",F103&gt;=VLOOKUP(C103,Rechengrundlagen!$J$1:$M$7,4,0)),"Igen","nem"))</f>
        <v>Igen</v>
      </c>
    </row>
    <row r="104" spans="1:8" s="20" customFormat="1" ht="12.75" customHeight="1" thickTop="1" thickBot="1" x14ac:dyDescent="0.35">
      <c r="A104" s="58">
        <v>235887</v>
      </c>
      <c r="B104" s="23" t="s">
        <v>167</v>
      </c>
      <c r="C104" s="49" t="s">
        <v>129</v>
      </c>
      <c r="D104" s="25">
        <f>VLOOKUP(C104,Rechengrundlagen!$J$1:$M$6,2,0)</f>
        <v>1774</v>
      </c>
      <c r="E104" s="26" t="s">
        <v>132</v>
      </c>
      <c r="F104" s="26">
        <v>16</v>
      </c>
      <c r="G104" s="26">
        <f t="shared" si="3"/>
        <v>28.38</v>
      </c>
      <c r="H104" s="154" t="str">
        <f>IF(AND(E104="nein",F104&gt;=VLOOKUP(C104,Rechengrundlagen!$J$1:$M$7,3,0)),"Igen",IF(AND(E104="ja",F104&gt;=VLOOKUP(C104,Rechengrundlagen!$J$1:$M$7,4,0)),"Igen","nem"))</f>
        <v>Igen</v>
      </c>
    </row>
    <row r="105" spans="1:8" s="20" customFormat="1" ht="12.75" customHeight="1" thickTop="1" thickBot="1" x14ac:dyDescent="0.35">
      <c r="A105" s="59">
        <v>235886</v>
      </c>
      <c r="B105" s="29" t="s">
        <v>166</v>
      </c>
      <c r="C105" s="60" t="s">
        <v>129</v>
      </c>
      <c r="D105" s="31">
        <f>VLOOKUP(C105,Rechengrundlagen!$J$1:$M$6,2,0)</f>
        <v>1774</v>
      </c>
      <c r="E105" s="32" t="s">
        <v>132</v>
      </c>
      <c r="F105" s="32">
        <v>28.5</v>
      </c>
      <c r="G105" s="32">
        <f t="shared" si="3"/>
        <v>50.56</v>
      </c>
      <c r="H105" s="154" t="str">
        <f>IF(AND(E105="nein",F105&gt;=VLOOKUP(C105,Rechengrundlagen!$J$1:$M$7,3,0)),"Igen",IF(AND(E105="ja",F105&gt;=VLOOKUP(C105,Rechengrundlagen!$J$1:$M$7,4,0)),"Igen","nem"))</f>
        <v>Igen</v>
      </c>
    </row>
    <row r="106" spans="1:8" s="20" customFormat="1" ht="12.75" customHeight="1" thickTop="1" thickBot="1" x14ac:dyDescent="0.3">
      <c r="A106" s="66"/>
      <c r="B106" s="34"/>
      <c r="C106" s="35"/>
      <c r="D106" s="36"/>
      <c r="E106" s="35"/>
      <c r="F106" s="35"/>
      <c r="G106" s="35"/>
      <c r="H106" s="19"/>
    </row>
    <row r="107" spans="1:8" s="20" customFormat="1" ht="12.75" customHeight="1" thickTop="1" thickBot="1" x14ac:dyDescent="0.3">
      <c r="A107" s="67">
        <v>235920</v>
      </c>
      <c r="B107" s="68" t="s">
        <v>176</v>
      </c>
      <c r="C107" s="48" t="s">
        <v>130</v>
      </c>
      <c r="D107" s="17">
        <f>VLOOKUP(C107,Rechengrundlagen!$J$1:$M$6,2,0)</f>
        <v>2088</v>
      </c>
      <c r="E107" s="18" t="s">
        <v>131</v>
      </c>
      <c r="F107" s="69">
        <v>1.1000000000000001</v>
      </c>
      <c r="G107" s="18">
        <f t="shared" ref="G107:G120" si="4">ROUND((F107*D107/1000),2)</f>
        <v>2.2999999999999998</v>
      </c>
      <c r="H107" s="19" t="str">
        <f>IF(AND(E107="nein",F107&gt;=VLOOKUP(C107,Rechengrundlagen!$J$1:$M$7,3,0)),"Igen",IF(AND(E107="ja",F107&gt;=VLOOKUP(C107,Rechengrundlagen!$J$1:$M$7,4,0)),"Igen","nem"))</f>
        <v>nem</v>
      </c>
    </row>
    <row r="108" spans="1:8" s="20" customFormat="1" ht="12.75" customHeight="1" thickTop="1" thickBot="1" x14ac:dyDescent="0.3">
      <c r="A108" s="70">
        <v>235921</v>
      </c>
      <c r="B108" s="71" t="s">
        <v>177</v>
      </c>
      <c r="C108" s="72" t="s">
        <v>130</v>
      </c>
      <c r="D108" s="73">
        <f>VLOOKUP(C108,Rechengrundlagen!$J$1:$M$6,2,0)</f>
        <v>2088</v>
      </c>
      <c r="E108" s="74" t="s">
        <v>131</v>
      </c>
      <c r="F108" s="75">
        <v>1.1000000000000001</v>
      </c>
      <c r="G108" s="74">
        <f t="shared" si="4"/>
        <v>2.2999999999999998</v>
      </c>
      <c r="H108" s="19" t="str">
        <f>IF(AND(E108="nein",F108&gt;=VLOOKUP(C108,Rechengrundlagen!$J$1:$M$7,3,0)),"Igen",IF(AND(E108="ja",F108&gt;=VLOOKUP(C108,Rechengrundlagen!$J$1:$M$7,4,0)),"Igen","nem"))</f>
        <v>nem</v>
      </c>
    </row>
    <row r="109" spans="1:8" s="20" customFormat="1" ht="12.75" customHeight="1" thickTop="1" thickBot="1" x14ac:dyDescent="0.3">
      <c r="A109" s="76">
        <v>235922</v>
      </c>
      <c r="B109" s="77" t="s">
        <v>178</v>
      </c>
      <c r="C109" s="49" t="s">
        <v>130</v>
      </c>
      <c r="D109" s="25">
        <f>VLOOKUP(C109,Rechengrundlagen!$J$1:$M$6,2,0)</f>
        <v>2088</v>
      </c>
      <c r="E109" s="26" t="s">
        <v>131</v>
      </c>
      <c r="F109" s="27">
        <v>2</v>
      </c>
      <c r="G109" s="26">
        <f t="shared" si="4"/>
        <v>4.18</v>
      </c>
      <c r="H109" s="19" t="str">
        <f>IF(AND(E109="nein",F109&gt;=VLOOKUP(C109,Rechengrundlagen!$J$1:$M$7,3,0)),"Igen",IF(AND(E109="ja",F109&gt;=VLOOKUP(C109,Rechengrundlagen!$J$1:$M$7,4,0)),"Igen","nem"))</f>
        <v>nem</v>
      </c>
    </row>
    <row r="110" spans="1:8" s="20" customFormat="1" ht="12.75" customHeight="1" thickTop="1" thickBot="1" x14ac:dyDescent="0.3">
      <c r="A110" s="76">
        <v>236375</v>
      </c>
      <c r="B110" s="77" t="s">
        <v>179</v>
      </c>
      <c r="C110" s="49" t="s">
        <v>130</v>
      </c>
      <c r="D110" s="25">
        <f>VLOOKUP(C110,Rechengrundlagen!$J$1:$M$6,2,0)</f>
        <v>2088</v>
      </c>
      <c r="E110" s="26" t="s">
        <v>131</v>
      </c>
      <c r="F110" s="27">
        <v>2.2000000000000002</v>
      </c>
      <c r="G110" s="26">
        <f t="shared" si="4"/>
        <v>4.59</v>
      </c>
      <c r="H110" s="19" t="str">
        <f>IF(AND(E110="nein",F110&gt;=VLOOKUP(C110,Rechengrundlagen!$J$1:$M$7,3,0)),"Igen",IF(AND(E110="ja",F110&gt;=VLOOKUP(C110,Rechengrundlagen!$J$1:$M$7,4,0)),"Igen","nem"))</f>
        <v>nem</v>
      </c>
    </row>
    <row r="111" spans="1:8" s="20" customFormat="1" ht="12.75" customHeight="1" thickTop="1" thickBot="1" x14ac:dyDescent="0.3">
      <c r="A111" s="76">
        <v>236376</v>
      </c>
      <c r="B111" s="77" t="s">
        <v>180</v>
      </c>
      <c r="C111" s="49" t="s">
        <v>130</v>
      </c>
      <c r="D111" s="25">
        <f>VLOOKUP(C111,Rechengrundlagen!$J$1:$M$6,2,0)</f>
        <v>2088</v>
      </c>
      <c r="E111" s="26" t="s">
        <v>131</v>
      </c>
      <c r="F111" s="27">
        <v>2.6</v>
      </c>
      <c r="G111" s="26">
        <f t="shared" si="4"/>
        <v>5.43</v>
      </c>
      <c r="H111" s="19" t="str">
        <f>IF(AND(E111="nein",F111&gt;=VLOOKUP(C111,Rechengrundlagen!$J$1:$M$7,3,0)),"Igen",IF(AND(E111="ja",F111&gt;=VLOOKUP(C111,Rechengrundlagen!$J$1:$M$7,4,0)),"Igen","nem"))</f>
        <v>nem</v>
      </c>
    </row>
    <row r="112" spans="1:8" s="20" customFormat="1" ht="12.75" customHeight="1" thickTop="1" thickBot="1" x14ac:dyDescent="0.3">
      <c r="A112" s="76">
        <v>236377</v>
      </c>
      <c r="B112" s="77" t="s">
        <v>181</v>
      </c>
      <c r="C112" s="49" t="s">
        <v>130</v>
      </c>
      <c r="D112" s="25">
        <f>VLOOKUP(C112,Rechengrundlagen!$J$1:$M$6,2,0)</f>
        <v>2088</v>
      </c>
      <c r="E112" s="26" t="s">
        <v>131</v>
      </c>
      <c r="F112" s="27">
        <v>2.2000000000000002</v>
      </c>
      <c r="G112" s="26">
        <f t="shared" si="4"/>
        <v>4.59</v>
      </c>
      <c r="H112" s="19" t="str">
        <f>IF(AND(E112="nein",F112&gt;=VLOOKUP(C112,Rechengrundlagen!$J$1:$M$7,3,0)),"Igen",IF(AND(E112="ja",F112&gt;=VLOOKUP(C112,Rechengrundlagen!$J$1:$M$7,4,0)),"Igen","nem"))</f>
        <v>nem</v>
      </c>
    </row>
    <row r="113" spans="1:8" s="20" customFormat="1" ht="12.75" customHeight="1" thickTop="1" thickBot="1" x14ac:dyDescent="0.3">
      <c r="A113" s="76">
        <v>236378</v>
      </c>
      <c r="B113" s="77" t="s">
        <v>182</v>
      </c>
      <c r="C113" s="49" t="s">
        <v>130</v>
      </c>
      <c r="D113" s="25">
        <f>VLOOKUP(C113,Rechengrundlagen!$J$1:$M$6,2,0)</f>
        <v>2088</v>
      </c>
      <c r="E113" s="26" t="s">
        <v>131</v>
      </c>
      <c r="F113" s="27">
        <v>2.6</v>
      </c>
      <c r="G113" s="26">
        <f t="shared" si="4"/>
        <v>5.43</v>
      </c>
      <c r="H113" s="19" t="str">
        <f>IF(AND(E113="nein",F113&gt;=VLOOKUP(C113,Rechengrundlagen!$J$1:$M$7,3,0)),"Igen",IF(AND(E113="ja",F113&gt;=VLOOKUP(C113,Rechengrundlagen!$J$1:$M$7,4,0)),"Igen","nem"))</f>
        <v>nem</v>
      </c>
    </row>
    <row r="114" spans="1:8" s="20" customFormat="1" ht="12.75" customHeight="1" thickTop="1" thickBot="1" x14ac:dyDescent="0.3">
      <c r="A114" s="76">
        <v>235878</v>
      </c>
      <c r="B114" s="77" t="s">
        <v>183</v>
      </c>
      <c r="C114" s="49" t="s">
        <v>130</v>
      </c>
      <c r="D114" s="25">
        <f>VLOOKUP(C114,Rechengrundlagen!$J$1:$M$6,2,0)</f>
        <v>2088</v>
      </c>
      <c r="E114" s="26" t="s">
        <v>131</v>
      </c>
      <c r="F114" s="27">
        <v>4.75</v>
      </c>
      <c r="G114" s="26">
        <f t="shared" si="4"/>
        <v>9.92</v>
      </c>
      <c r="H114" s="19" t="str">
        <f>IF(AND(E114="nein",F114&gt;=VLOOKUP(C114,Rechengrundlagen!$J$1:$M$7,3,0)),"Igen",IF(AND(E114="ja",F114&gt;=VLOOKUP(C114,Rechengrundlagen!$J$1:$M$7,4,0)),"Igen","nem"))</f>
        <v>nem</v>
      </c>
    </row>
    <row r="115" spans="1:8" s="20" customFormat="1" ht="12.75" customHeight="1" thickTop="1" thickBot="1" x14ac:dyDescent="0.3">
      <c r="A115" s="76">
        <v>235879</v>
      </c>
      <c r="B115" s="77" t="s">
        <v>184</v>
      </c>
      <c r="C115" s="49" t="s">
        <v>130</v>
      </c>
      <c r="D115" s="25">
        <f>VLOOKUP(C115,Rechengrundlagen!$J$1:$M$6,2,0)</f>
        <v>2088</v>
      </c>
      <c r="E115" s="26" t="s">
        <v>131</v>
      </c>
      <c r="F115" s="27">
        <v>4.75</v>
      </c>
      <c r="G115" s="26">
        <f t="shared" si="4"/>
        <v>9.92</v>
      </c>
      <c r="H115" s="19" t="str">
        <f>IF(AND(E115="nein",F115&gt;=VLOOKUP(C115,Rechengrundlagen!$J$1:$M$7,3,0)),"Igen",IF(AND(E115="ja",F115&gt;=VLOOKUP(C115,Rechengrundlagen!$J$1:$M$7,4,0)),"Igen","nem"))</f>
        <v>nem</v>
      </c>
    </row>
    <row r="116" spans="1:8" s="20" customFormat="1" ht="12.75" customHeight="1" thickTop="1" thickBot="1" x14ac:dyDescent="0.3">
      <c r="A116" s="76">
        <v>235191</v>
      </c>
      <c r="B116" s="77" t="s">
        <v>194</v>
      </c>
      <c r="C116" s="49" t="s">
        <v>130</v>
      </c>
      <c r="D116" s="25">
        <f>VLOOKUP(C116,Rechengrundlagen!$J$1:$M$6,2,0)</f>
        <v>2088</v>
      </c>
      <c r="E116" s="26" t="s">
        <v>131</v>
      </c>
      <c r="F116" s="27">
        <v>4.75</v>
      </c>
      <c r="G116" s="26">
        <f t="shared" ref="G116" si="5">ROUND((F116*D116/1000),2)</f>
        <v>9.92</v>
      </c>
      <c r="H116" s="19" t="str">
        <f>IF(AND(E116="nein",F116&gt;=VLOOKUP(C116,Rechengrundlagen!$J$1:$M$7,3,0)),"Igen",IF(AND(E116="ja",F116&gt;=VLOOKUP(C116,Rechengrundlagen!$J$1:$M$7,4,0)),"Igen","nem"))</f>
        <v>nem</v>
      </c>
    </row>
    <row r="117" spans="1:8" s="20" customFormat="1" ht="12.75" customHeight="1" thickTop="1" thickBot="1" x14ac:dyDescent="0.3">
      <c r="A117" s="76">
        <v>235193</v>
      </c>
      <c r="B117" s="77" t="s">
        <v>185</v>
      </c>
      <c r="C117" s="49" t="s">
        <v>130</v>
      </c>
      <c r="D117" s="25">
        <f>VLOOKUP(C117,Rechengrundlagen!$J$1:$M$6,2,0)</f>
        <v>2088</v>
      </c>
      <c r="E117" s="26" t="s">
        <v>131</v>
      </c>
      <c r="F117" s="27">
        <v>4.75</v>
      </c>
      <c r="G117" s="26">
        <f t="shared" si="4"/>
        <v>9.92</v>
      </c>
      <c r="H117" s="19" t="str">
        <f>IF(AND(E117="nein",F117&gt;=VLOOKUP(C117,Rechengrundlagen!$J$1:$M$7,3,0)),"Igen",IF(AND(E117="ja",F117&gt;=VLOOKUP(C117,Rechengrundlagen!$J$1:$M$7,4,0)),"Igen","nem"))</f>
        <v>nem</v>
      </c>
    </row>
    <row r="118" spans="1:8" s="20" customFormat="1" ht="12.75" customHeight="1" thickTop="1" thickBot="1" x14ac:dyDescent="0.3">
      <c r="A118" s="76">
        <v>235192</v>
      </c>
      <c r="B118" s="77" t="s">
        <v>195</v>
      </c>
      <c r="C118" s="49" t="s">
        <v>130</v>
      </c>
      <c r="D118" s="25">
        <f>VLOOKUP(C118,Rechengrundlagen!$J$1:$M$6,2,0)</f>
        <v>2088</v>
      </c>
      <c r="E118" s="26" t="s">
        <v>131</v>
      </c>
      <c r="F118" s="27">
        <v>4.75</v>
      </c>
      <c r="G118" s="26">
        <f t="shared" ref="G118" si="6">ROUND((F118*D118/1000),2)</f>
        <v>9.92</v>
      </c>
      <c r="H118" s="19" t="str">
        <f>IF(AND(E118="nein",F118&gt;=VLOOKUP(C118,Rechengrundlagen!$J$1:$M$7,3,0)),"Igen",IF(AND(E118="ja",F118&gt;=VLOOKUP(C118,Rechengrundlagen!$J$1:$M$7,4,0)),"Igen","nem"))</f>
        <v>nem</v>
      </c>
    </row>
    <row r="119" spans="1:8" s="20" customFormat="1" ht="12.75" customHeight="1" thickTop="1" thickBot="1" x14ac:dyDescent="0.3">
      <c r="A119" s="76">
        <v>235194</v>
      </c>
      <c r="B119" s="77" t="s">
        <v>186</v>
      </c>
      <c r="C119" s="49" t="s">
        <v>130</v>
      </c>
      <c r="D119" s="25">
        <f>VLOOKUP(C119,Rechengrundlagen!$J$1:$M$6,2,0)</f>
        <v>2088</v>
      </c>
      <c r="E119" s="26" t="s">
        <v>131</v>
      </c>
      <c r="F119" s="27">
        <v>4.75</v>
      </c>
      <c r="G119" s="26">
        <f t="shared" si="4"/>
        <v>9.92</v>
      </c>
      <c r="H119" s="19" t="str">
        <f>IF(AND(E119="nein",F119&gt;=VLOOKUP(C119,Rechengrundlagen!$J$1:$M$7,3,0)),"Igen",IF(AND(E119="ja",F119&gt;=VLOOKUP(C119,Rechengrundlagen!$J$1:$M$7,4,0)),"Igen","nem"))</f>
        <v>nem</v>
      </c>
    </row>
    <row r="120" spans="1:8" s="20" customFormat="1" ht="12.75" customHeight="1" thickTop="1" thickBot="1" x14ac:dyDescent="0.3">
      <c r="A120" s="76">
        <v>236412</v>
      </c>
      <c r="B120" s="77" t="s">
        <v>187</v>
      </c>
      <c r="C120" s="49" t="s">
        <v>130</v>
      </c>
      <c r="D120" s="25">
        <f>VLOOKUP(C120,Rechengrundlagen!$J$1:$M$6,2,0)</f>
        <v>2088</v>
      </c>
      <c r="E120" s="26" t="s">
        <v>131</v>
      </c>
      <c r="F120" s="27">
        <v>4.75</v>
      </c>
      <c r="G120" s="26">
        <f t="shared" si="4"/>
        <v>9.92</v>
      </c>
      <c r="H120" s="19" t="str">
        <f>IF(AND(E120="nein",F120&gt;=VLOOKUP(C120,Rechengrundlagen!$J$1:$M$7,3,0)),"Igen",IF(AND(E120="ja",F120&gt;=VLOOKUP(C120,Rechengrundlagen!$J$1:$M$7,4,0)),"Igen","nem"))</f>
        <v>nem</v>
      </c>
    </row>
    <row r="121" spans="1:8" s="20" customFormat="1" ht="12.75" customHeight="1" thickTop="1" thickBot="1" x14ac:dyDescent="0.3">
      <c r="A121" s="76">
        <v>236413</v>
      </c>
      <c r="B121" s="77" t="s">
        <v>188</v>
      </c>
      <c r="C121" s="49" t="s">
        <v>130</v>
      </c>
      <c r="D121" s="25">
        <f>VLOOKUP(C121,Rechengrundlagen!$J$1:$M$6,2,0)</f>
        <v>2088</v>
      </c>
      <c r="E121" s="26" t="s">
        <v>131</v>
      </c>
      <c r="F121" s="27">
        <v>4.75</v>
      </c>
      <c r="G121" s="26">
        <f t="shared" ref="G121:G123" si="7">ROUND((F121*D121/1000),2)</f>
        <v>9.92</v>
      </c>
      <c r="H121" s="19" t="str">
        <f>IF(AND(E121="nein",F121&gt;=VLOOKUP(C121,Rechengrundlagen!$J$1:$M$7,3,0)),"Igen",IF(AND(E121="ja",F121&gt;=VLOOKUP(C121,Rechengrundlagen!$J$1:$M$7,4,0)),"Igen","nem"))</f>
        <v>nem</v>
      </c>
    </row>
    <row r="122" spans="1:8" s="20" customFormat="1" ht="12.75" customHeight="1" thickTop="1" thickBot="1" x14ac:dyDescent="0.3">
      <c r="A122" s="76">
        <v>236414</v>
      </c>
      <c r="B122" s="77" t="s">
        <v>189</v>
      </c>
      <c r="C122" s="49" t="s">
        <v>130</v>
      </c>
      <c r="D122" s="25">
        <f>VLOOKUP(C122,Rechengrundlagen!$J$1:$M$6,2,0)</f>
        <v>2088</v>
      </c>
      <c r="E122" s="26" t="s">
        <v>131</v>
      </c>
      <c r="F122" s="27">
        <v>4.75</v>
      </c>
      <c r="G122" s="26">
        <f t="shared" si="7"/>
        <v>9.92</v>
      </c>
      <c r="H122" s="19" t="str">
        <f>IF(AND(E122="nein",F122&gt;=VLOOKUP(C122,Rechengrundlagen!$J$1:$M$7,3,0)),"Igen",IF(AND(E122="ja",F122&gt;=VLOOKUP(C122,Rechengrundlagen!$J$1:$M$7,4,0)),"Igen","nem"))</f>
        <v>nem</v>
      </c>
    </row>
    <row r="123" spans="1:8" s="20" customFormat="1" ht="12.75" customHeight="1" thickTop="1" thickBot="1" x14ac:dyDescent="0.3">
      <c r="A123" s="78">
        <v>236415</v>
      </c>
      <c r="B123" s="79" t="s">
        <v>190</v>
      </c>
      <c r="C123" s="60" t="s">
        <v>130</v>
      </c>
      <c r="D123" s="31">
        <f>VLOOKUP(C123,Rechengrundlagen!$J$1:$M$6,2,0)</f>
        <v>2088</v>
      </c>
      <c r="E123" s="32" t="s">
        <v>131</v>
      </c>
      <c r="F123" s="80">
        <v>4.75</v>
      </c>
      <c r="G123" s="32">
        <f t="shared" si="7"/>
        <v>9.92</v>
      </c>
      <c r="H123" s="19" t="str">
        <f>IF(AND(E123="nein",F123&gt;=VLOOKUP(C123,Rechengrundlagen!$J$1:$M$7,3,0)),"Igen",IF(AND(E123="ja",F123&gt;=VLOOKUP(C123,Rechengrundlagen!$J$1:$M$7,4,0)),"Igen","nem"))</f>
        <v>nem</v>
      </c>
    </row>
    <row r="124" spans="1:8" s="20" customFormat="1" ht="12.75" customHeight="1" thickTop="1" thickBot="1" x14ac:dyDescent="0.3">
      <c r="A124" s="33"/>
      <c r="B124" s="34"/>
      <c r="C124" s="61"/>
      <c r="D124" s="62"/>
      <c r="E124" s="61"/>
      <c r="F124" s="61"/>
      <c r="G124" s="61"/>
      <c r="H124" s="19"/>
    </row>
    <row r="125" spans="1:8" s="20" customFormat="1" ht="12.75" customHeight="1" thickTop="1" thickBot="1" x14ac:dyDescent="0.3">
      <c r="A125" s="67">
        <v>189793</v>
      </c>
      <c r="B125" s="68" t="s">
        <v>120</v>
      </c>
      <c r="C125" s="48" t="s">
        <v>130</v>
      </c>
      <c r="D125" s="17">
        <f>VLOOKUP(C125,Rechengrundlagen!$J$1:$M$6,2,0)</f>
        <v>2088</v>
      </c>
      <c r="E125" s="18" t="s">
        <v>131</v>
      </c>
      <c r="F125" s="69">
        <v>1.7</v>
      </c>
      <c r="G125" s="69">
        <f t="shared" si="2"/>
        <v>3.55</v>
      </c>
      <c r="H125" s="19" t="str">
        <f>IF(AND(E125="nein",F125&gt;=VLOOKUP(C125,Rechengrundlagen!$J$1:$M$7,3,0)),"Igen",IF(AND(E125="ja",F125&gt;=VLOOKUP(C125,Rechengrundlagen!$J$1:$M$7,4,0)),"Igen","nem"))</f>
        <v>nem</v>
      </c>
    </row>
    <row r="126" spans="1:8" s="20" customFormat="1" ht="12.75" customHeight="1" thickTop="1" thickBot="1" x14ac:dyDescent="0.3">
      <c r="A126" s="76">
        <v>189794</v>
      </c>
      <c r="B126" s="77" t="s">
        <v>121</v>
      </c>
      <c r="C126" s="49" t="s">
        <v>130</v>
      </c>
      <c r="D126" s="25">
        <f>VLOOKUP(C126,Rechengrundlagen!$J$1:$M$6,2,0)</f>
        <v>2088</v>
      </c>
      <c r="E126" s="26" t="s">
        <v>131</v>
      </c>
      <c r="F126" s="27">
        <v>2.2000000000000002</v>
      </c>
      <c r="G126" s="27">
        <f t="shared" si="2"/>
        <v>4.59</v>
      </c>
      <c r="H126" s="19" t="str">
        <f>IF(AND(E126="nein",F126&gt;=VLOOKUP(C126,Rechengrundlagen!$J$1:$M$7,3,0)),"Igen",IF(AND(E126="ja",F126&gt;=VLOOKUP(C126,Rechengrundlagen!$J$1:$M$7,4,0)),"Igen","nem"))</f>
        <v>nem</v>
      </c>
    </row>
    <row r="127" spans="1:8" s="20" customFormat="1" ht="12.75" customHeight="1" thickTop="1" thickBot="1" x14ac:dyDescent="0.3">
      <c r="A127" s="81">
        <v>189795</v>
      </c>
      <c r="B127" s="77" t="s">
        <v>122</v>
      </c>
      <c r="C127" s="49" t="s">
        <v>130</v>
      </c>
      <c r="D127" s="25">
        <f>VLOOKUP(C127,Rechengrundlagen!$J$1:$M$6,2,0)</f>
        <v>2088</v>
      </c>
      <c r="E127" s="26" t="s">
        <v>131</v>
      </c>
      <c r="F127" s="27">
        <v>2.5</v>
      </c>
      <c r="G127" s="27">
        <f t="shared" si="2"/>
        <v>5.22</v>
      </c>
      <c r="H127" s="19" t="str">
        <f>IF(AND(E127="nein",F127&gt;=VLOOKUP(C127,Rechengrundlagen!$J$1:$M$7,3,0)),"Igen",IF(AND(E127="ja",F127&gt;=VLOOKUP(C127,Rechengrundlagen!$J$1:$M$7,4,0)),"Igen","nem"))</f>
        <v>nem</v>
      </c>
    </row>
    <row r="128" spans="1:8" s="20" customFormat="1" ht="12.75" customHeight="1" thickTop="1" thickBot="1" x14ac:dyDescent="0.3">
      <c r="A128" s="78">
        <v>189796</v>
      </c>
      <c r="B128" s="79" t="s">
        <v>123</v>
      </c>
      <c r="C128" s="60" t="s">
        <v>130</v>
      </c>
      <c r="D128" s="31">
        <f>VLOOKUP(C128,Rechengrundlagen!$J$1:$M$6,2,0)</f>
        <v>2088</v>
      </c>
      <c r="E128" s="32" t="s">
        <v>131</v>
      </c>
      <c r="F128" s="80">
        <v>2.6</v>
      </c>
      <c r="G128" s="80">
        <f t="shared" si="2"/>
        <v>5.43</v>
      </c>
      <c r="H128" s="19" t="str">
        <f>IF(AND(E128="nein",F128&gt;=VLOOKUP(C128,Rechengrundlagen!$J$1:$M$7,3,0)),"Igen",IF(AND(E128="ja",F128&gt;=VLOOKUP(C128,Rechengrundlagen!$J$1:$M$7,4,0)),"Igen","nem"))</f>
        <v>nem</v>
      </c>
    </row>
    <row r="129" spans="1:14" s="20" customFormat="1" ht="12.75" customHeight="1" thickTop="1" thickBot="1" x14ac:dyDescent="0.3">
      <c r="A129" s="33"/>
      <c r="B129" s="34"/>
      <c r="C129" s="61"/>
      <c r="D129" s="62"/>
      <c r="E129" s="61"/>
      <c r="F129" s="61"/>
      <c r="G129" s="61"/>
      <c r="H129" s="19"/>
    </row>
    <row r="130" spans="1:14" s="20" customFormat="1" ht="12.75" customHeight="1" thickTop="1" thickBot="1" x14ac:dyDescent="0.3">
      <c r="A130" s="82">
        <v>189797</v>
      </c>
      <c r="B130" s="68" t="s">
        <v>136</v>
      </c>
      <c r="C130" s="48" t="s">
        <v>130</v>
      </c>
      <c r="D130" s="17">
        <f>VLOOKUP(C130,Rechengrundlagen!$J$1:$M$6,2,0)</f>
        <v>2088</v>
      </c>
      <c r="E130" s="18" t="s">
        <v>131</v>
      </c>
      <c r="F130" s="69">
        <v>2.5</v>
      </c>
      <c r="G130" s="69">
        <f t="shared" si="2"/>
        <v>5.22</v>
      </c>
      <c r="H130" s="19" t="str">
        <f>IF(AND(E130="nein",F130&gt;=VLOOKUP(C130,Rechengrundlagen!$J$1:$M$7,3,0)),"Igen",IF(AND(E130="ja",F130&gt;=VLOOKUP(C130,Rechengrundlagen!$J$1:$M$7,4,0)),"Igen","nem"))</f>
        <v>nem</v>
      </c>
    </row>
    <row r="131" spans="1:14" s="20" customFormat="1" ht="12.75" customHeight="1" thickTop="1" thickBot="1" x14ac:dyDescent="0.3">
      <c r="A131" s="81">
        <v>189798</v>
      </c>
      <c r="B131" s="77" t="s">
        <v>137</v>
      </c>
      <c r="C131" s="49" t="s">
        <v>130</v>
      </c>
      <c r="D131" s="25">
        <f>VLOOKUP(C131,Rechengrundlagen!$J$1:$M$6,2,0)</f>
        <v>2088</v>
      </c>
      <c r="E131" s="26" t="s">
        <v>131</v>
      </c>
      <c r="F131" s="27">
        <v>2.6</v>
      </c>
      <c r="G131" s="27">
        <f t="shared" si="2"/>
        <v>5.43</v>
      </c>
      <c r="H131" s="19" t="str">
        <f>IF(AND(E131="nein",F131&gt;=VLOOKUP(C131,Rechengrundlagen!$J$1:$M$7,3,0)),"Igen",IF(AND(E131="ja",F131&gt;=VLOOKUP(C131,Rechengrundlagen!$J$1:$M$7,4,0)),"Igen","nem"))</f>
        <v>nem</v>
      </c>
    </row>
    <row r="132" spans="1:14" s="20" customFormat="1" ht="12.75" customHeight="1" thickTop="1" thickBot="1" x14ac:dyDescent="0.3">
      <c r="A132" s="78">
        <v>220895</v>
      </c>
      <c r="B132" s="79" t="s">
        <v>138</v>
      </c>
      <c r="C132" s="60" t="s">
        <v>130</v>
      </c>
      <c r="D132" s="31">
        <f>VLOOKUP(C132,Rechengrundlagen!$J$1:$M$6,2,0)</f>
        <v>2088</v>
      </c>
      <c r="E132" s="32" t="s">
        <v>131</v>
      </c>
      <c r="F132" s="80">
        <v>3.4</v>
      </c>
      <c r="G132" s="80">
        <f t="shared" si="2"/>
        <v>7.1</v>
      </c>
      <c r="H132" s="19" t="str">
        <f>IF(AND(E132="nein",F132&gt;=VLOOKUP(C132,Rechengrundlagen!$J$1:$M$7,3,0)),"Igen",IF(AND(E132="ja",F132&gt;=VLOOKUP(C132,Rechengrundlagen!$J$1:$M$7,4,0)),"Igen","nem"))</f>
        <v>nem</v>
      </c>
    </row>
    <row r="133" spans="1:14" s="85" customFormat="1" ht="12.75" customHeight="1" thickTop="1" thickBot="1" x14ac:dyDescent="0.3">
      <c r="A133" s="109"/>
      <c r="B133" s="83"/>
      <c r="C133" s="35"/>
      <c r="D133" s="36"/>
      <c r="E133" s="35"/>
      <c r="F133" s="84"/>
      <c r="G133" s="84"/>
      <c r="H133" s="19"/>
      <c r="I133" s="34"/>
      <c r="J133" s="34"/>
      <c r="K133" s="34"/>
      <c r="L133" s="34"/>
      <c r="M133" s="34"/>
      <c r="N133" s="34"/>
    </row>
    <row r="134" spans="1:14" s="20" customFormat="1" ht="12.75" customHeight="1" thickTop="1" thickBot="1" x14ac:dyDescent="0.3">
      <c r="A134" s="86">
        <v>235953</v>
      </c>
      <c r="B134" s="87" t="s">
        <v>162</v>
      </c>
      <c r="C134" s="48" t="s">
        <v>130</v>
      </c>
      <c r="D134" s="17">
        <f>VLOOKUP(C134,Rechengrundlagen!$J$1:$M$6,2,0)</f>
        <v>2088</v>
      </c>
      <c r="E134" s="18" t="s">
        <v>131</v>
      </c>
      <c r="F134" s="18">
        <v>2.4</v>
      </c>
      <c r="G134" s="18">
        <f t="shared" ref="G134:G137" si="8">ROUND((F134*D134/1000),2)</f>
        <v>5.01</v>
      </c>
      <c r="H134" s="19" t="str">
        <f>IF(AND(E134="nein",F134&gt;=VLOOKUP(C134,Rechengrundlagen!$J$1:$M$7,3,0)),"Igen",IF(AND(E134="ja",F134&gt;=VLOOKUP(C134,Rechengrundlagen!$J$1:$M$7,4,0)),"Igen","nem"))</f>
        <v>nem</v>
      </c>
    </row>
    <row r="135" spans="1:14" s="20" customFormat="1" ht="12.75" customHeight="1" thickTop="1" thickBot="1" x14ac:dyDescent="0.3">
      <c r="A135" s="88">
        <v>235954</v>
      </c>
      <c r="B135" s="89" t="s">
        <v>163</v>
      </c>
      <c r="C135" s="49" t="s">
        <v>130</v>
      </c>
      <c r="D135" s="25">
        <f>VLOOKUP(C135,Rechengrundlagen!$J$1:$M$6,2,0)</f>
        <v>2088</v>
      </c>
      <c r="E135" s="26" t="s">
        <v>131</v>
      </c>
      <c r="F135" s="26">
        <v>2.95</v>
      </c>
      <c r="G135" s="26">
        <f t="shared" si="8"/>
        <v>6.16</v>
      </c>
      <c r="H135" s="19" t="str">
        <f>IF(AND(E135="nein",F135&gt;=VLOOKUP(C135,Rechengrundlagen!$J$1:$M$7,3,0)),"Igen",IF(AND(E135="ja",F135&gt;=VLOOKUP(C135,Rechengrundlagen!$J$1:$M$7,4,0)),"Igen","nem"))</f>
        <v>nem</v>
      </c>
    </row>
    <row r="136" spans="1:14" s="20" customFormat="1" ht="12.75" customHeight="1" thickTop="1" thickBot="1" x14ac:dyDescent="0.3">
      <c r="A136" s="88">
        <v>235955</v>
      </c>
      <c r="B136" s="90" t="s">
        <v>164</v>
      </c>
      <c r="C136" s="49" t="s">
        <v>130</v>
      </c>
      <c r="D136" s="25">
        <f>VLOOKUP(C136,Rechengrundlagen!$J$1:$M$6,2,0)</f>
        <v>2088</v>
      </c>
      <c r="E136" s="26" t="s">
        <v>131</v>
      </c>
      <c r="F136" s="26">
        <v>3.2</v>
      </c>
      <c r="G136" s="26">
        <f t="shared" si="8"/>
        <v>6.68</v>
      </c>
      <c r="H136" s="19" t="str">
        <f>IF(AND(E136="nein",F136&gt;=VLOOKUP(C136,Rechengrundlagen!$J$1:$M$7,3,0)),"Igen",IF(AND(E136="ja",F136&gt;=VLOOKUP(C136,Rechengrundlagen!$J$1:$M$7,4,0)),"Igen","nem"))</f>
        <v>nem</v>
      </c>
    </row>
    <row r="137" spans="1:14" s="20" customFormat="1" ht="12.75" customHeight="1" thickTop="1" thickBot="1" x14ac:dyDescent="0.3">
      <c r="A137" s="91">
        <v>235956</v>
      </c>
      <c r="B137" s="92" t="s">
        <v>165</v>
      </c>
      <c r="C137" s="60" t="s">
        <v>130</v>
      </c>
      <c r="D137" s="31">
        <f>VLOOKUP(C137,Rechengrundlagen!$J$1:$M$6,2,0)</f>
        <v>2088</v>
      </c>
      <c r="E137" s="32" t="s">
        <v>131</v>
      </c>
      <c r="F137" s="32">
        <v>3.5</v>
      </c>
      <c r="G137" s="32">
        <f t="shared" si="8"/>
        <v>7.31</v>
      </c>
      <c r="H137" s="19" t="str">
        <f>IF(AND(E137="nein",F137&gt;=VLOOKUP(C137,Rechengrundlagen!$J$1:$M$7,3,0)),"Igen",IF(AND(E137="ja",F137&gt;=VLOOKUP(C137,Rechengrundlagen!$J$1:$M$7,4,0)),"Igen","nem"))</f>
        <v>nem</v>
      </c>
    </row>
    <row r="138" spans="1:14" s="20" customFormat="1" ht="12.75" customHeight="1" thickTop="1" thickBot="1" x14ac:dyDescent="0.3">
      <c r="A138" s="93"/>
      <c r="B138" s="83"/>
      <c r="C138" s="35"/>
      <c r="D138" s="36"/>
      <c r="E138" s="35"/>
      <c r="F138" s="35"/>
      <c r="G138" s="35"/>
      <c r="H138" s="19"/>
    </row>
    <row r="139" spans="1:14" s="20" customFormat="1" ht="12.75" customHeight="1" thickTop="1" thickBot="1" x14ac:dyDescent="0.3">
      <c r="A139" s="125">
        <v>74294</v>
      </c>
      <c r="B139" s="126" t="s">
        <v>53</v>
      </c>
      <c r="C139" s="127" t="s">
        <v>130</v>
      </c>
      <c r="D139" s="113">
        <f>VLOOKUP(C139,Rechengrundlagen!$J$1:$M$6,2,0)</f>
        <v>2088</v>
      </c>
      <c r="E139" s="114" t="s">
        <v>131</v>
      </c>
      <c r="F139" s="128">
        <v>1.5</v>
      </c>
      <c r="G139" s="128">
        <f t="shared" si="2"/>
        <v>3.13</v>
      </c>
      <c r="H139" s="19" t="str">
        <f>IF(AND(E139="nein",F139&gt;=VLOOKUP(C139,Rechengrundlagen!$J$1:$M$7,3,0)),"Igen",IF(AND(E139="ja",F139&gt;=VLOOKUP(C139,Rechengrundlagen!$J$1:$M$7,4,0)),"Igen","nem"))</f>
        <v>nem</v>
      </c>
    </row>
    <row r="140" spans="1:14" s="20" customFormat="1" ht="12.75" customHeight="1" thickTop="1" thickBot="1" x14ac:dyDescent="0.3">
      <c r="A140" s="129">
        <v>74295</v>
      </c>
      <c r="B140" s="130" t="s">
        <v>66</v>
      </c>
      <c r="C140" s="131" t="s">
        <v>130</v>
      </c>
      <c r="D140" s="118">
        <f>VLOOKUP(C140,Rechengrundlagen!$J$1:$M$6,2,0)</f>
        <v>2088</v>
      </c>
      <c r="E140" s="119" t="s">
        <v>131</v>
      </c>
      <c r="F140" s="132">
        <v>2</v>
      </c>
      <c r="G140" s="132">
        <f t="shared" si="2"/>
        <v>4.18</v>
      </c>
      <c r="H140" s="19" t="str">
        <f>IF(AND(E140="nein",F140&gt;=VLOOKUP(C140,Rechengrundlagen!$J$1:$M$7,3,0)),"Igen",IF(AND(E140="ja",F140&gt;=VLOOKUP(C140,Rechengrundlagen!$J$1:$M$7,4,0)),"Igen","nem"))</f>
        <v>nem</v>
      </c>
    </row>
    <row r="141" spans="1:14" s="20" customFormat="1" ht="12.75" customHeight="1" thickTop="1" thickBot="1" x14ac:dyDescent="0.3">
      <c r="A141" s="133">
        <v>74296</v>
      </c>
      <c r="B141" s="134" t="s">
        <v>65</v>
      </c>
      <c r="C141" s="131" t="s">
        <v>130</v>
      </c>
      <c r="D141" s="118">
        <f>VLOOKUP(C141,Rechengrundlagen!$J$1:$M$6,2,0)</f>
        <v>2088</v>
      </c>
      <c r="E141" s="119" t="s">
        <v>131</v>
      </c>
      <c r="F141" s="132">
        <v>2.5</v>
      </c>
      <c r="G141" s="132">
        <f t="shared" si="2"/>
        <v>5.22</v>
      </c>
      <c r="H141" s="19" t="str">
        <f>IF(AND(E141="nein",F141&gt;=VLOOKUP(C141,Rechengrundlagen!$J$1:$M$7,3,0)),"Igen",IF(AND(E141="ja",F141&gt;=VLOOKUP(C141,Rechengrundlagen!$J$1:$M$7,4,0)),"Igen","nem"))</f>
        <v>nem</v>
      </c>
    </row>
    <row r="142" spans="1:14" s="20" customFormat="1" ht="12.75" customHeight="1" thickTop="1" thickBot="1" x14ac:dyDescent="0.3">
      <c r="A142" s="133">
        <v>74297</v>
      </c>
      <c r="B142" s="134" t="s">
        <v>17</v>
      </c>
      <c r="C142" s="131" t="s">
        <v>130</v>
      </c>
      <c r="D142" s="118">
        <f>VLOOKUP(C142,Rechengrundlagen!$J$1:$M$6,2,0)</f>
        <v>2088</v>
      </c>
      <c r="E142" s="119" t="s">
        <v>131</v>
      </c>
      <c r="F142" s="132">
        <v>2.2999999999999998</v>
      </c>
      <c r="G142" s="132">
        <f t="shared" si="2"/>
        <v>4.8</v>
      </c>
      <c r="H142" s="19" t="str">
        <f>IF(AND(E142="nein",F142&gt;=VLOOKUP(C142,Rechengrundlagen!$J$1:$M$7,3,0)),"Igen",IF(AND(E142="ja",F142&gt;=VLOOKUP(C142,Rechengrundlagen!$J$1:$M$7,4,0)),"Igen","nem"))</f>
        <v>nem</v>
      </c>
    </row>
    <row r="143" spans="1:14" s="20" customFormat="1" ht="12.75" customHeight="1" thickTop="1" thickBot="1" x14ac:dyDescent="0.3">
      <c r="A143" s="135">
        <v>220818</v>
      </c>
      <c r="B143" s="134" t="s">
        <v>18</v>
      </c>
      <c r="C143" s="131" t="s">
        <v>130</v>
      </c>
      <c r="D143" s="118">
        <f>VLOOKUP(C143,Rechengrundlagen!$J$1:$M$6,2,0)</f>
        <v>2088</v>
      </c>
      <c r="E143" s="119" t="s">
        <v>131</v>
      </c>
      <c r="F143" s="132">
        <v>2.5</v>
      </c>
      <c r="G143" s="132">
        <f t="shared" si="2"/>
        <v>5.22</v>
      </c>
      <c r="H143" s="19" t="str">
        <f>IF(AND(E143="nein",F143&gt;=VLOOKUP(C143,Rechengrundlagen!$J$1:$M$7,3,0)),"Igen",IF(AND(E143="ja",F143&gt;=VLOOKUP(C143,Rechengrundlagen!$J$1:$M$7,4,0)),"Igen","nem"))</f>
        <v>nem</v>
      </c>
    </row>
    <row r="144" spans="1:14" s="20" customFormat="1" ht="12.75" customHeight="1" thickTop="1" thickBot="1" x14ac:dyDescent="0.3">
      <c r="A144" s="94">
        <v>230944</v>
      </c>
      <c r="B144" s="77" t="s">
        <v>67</v>
      </c>
      <c r="C144" s="49" t="s">
        <v>130</v>
      </c>
      <c r="D144" s="25">
        <f>VLOOKUP(C144,Rechengrundlagen!$J$1:$M$6,2,0)</f>
        <v>2088</v>
      </c>
      <c r="E144" s="26" t="s">
        <v>131</v>
      </c>
      <c r="F144" s="26">
        <v>1.73</v>
      </c>
      <c r="G144" s="26">
        <f t="shared" si="2"/>
        <v>3.61</v>
      </c>
      <c r="H144" s="19" t="str">
        <f>IF(AND(E144="nein",F144&gt;=VLOOKUP(C144,Rechengrundlagen!$J$1:$M$7,3,0)),"Igen",IF(AND(E144="ja",F144&gt;=VLOOKUP(C144,Rechengrundlagen!$J$1:$M$7,4,0)),"Igen","nem"))</f>
        <v>nem</v>
      </c>
    </row>
    <row r="145" spans="1:8" s="20" customFormat="1" ht="12.75" customHeight="1" thickTop="1" thickBot="1" x14ac:dyDescent="0.3">
      <c r="A145" s="94">
        <v>230945</v>
      </c>
      <c r="B145" s="77" t="s">
        <v>68</v>
      </c>
      <c r="C145" s="49" t="s">
        <v>130</v>
      </c>
      <c r="D145" s="25">
        <f>VLOOKUP(C145,Rechengrundlagen!$J$1:$M$6,2,0)</f>
        <v>2088</v>
      </c>
      <c r="E145" s="26" t="s">
        <v>131</v>
      </c>
      <c r="F145" s="26">
        <v>2</v>
      </c>
      <c r="G145" s="26">
        <f t="shared" si="2"/>
        <v>4.18</v>
      </c>
      <c r="H145" s="19" t="str">
        <f>IF(AND(E145="nein",F145&gt;=VLOOKUP(C145,Rechengrundlagen!$J$1:$M$7,3,0)),"Igen",IF(AND(E145="ja",F145&gt;=VLOOKUP(C145,Rechengrundlagen!$J$1:$M$7,4,0)),"Igen","nem"))</f>
        <v>nem</v>
      </c>
    </row>
    <row r="146" spans="1:8" s="20" customFormat="1" ht="12.75" customHeight="1" thickTop="1" thickBot="1" x14ac:dyDescent="0.3">
      <c r="A146" s="94">
        <v>230946</v>
      </c>
      <c r="B146" s="77" t="s">
        <v>69</v>
      </c>
      <c r="C146" s="49" t="s">
        <v>130</v>
      </c>
      <c r="D146" s="25">
        <f>VLOOKUP(C146,Rechengrundlagen!$J$1:$M$6,2,0)</f>
        <v>2088</v>
      </c>
      <c r="E146" s="26" t="s">
        <v>131</v>
      </c>
      <c r="F146" s="26">
        <v>2.6</v>
      </c>
      <c r="G146" s="26">
        <f t="shared" si="2"/>
        <v>5.43</v>
      </c>
      <c r="H146" s="19" t="str">
        <f>IF(AND(E146="nein",F146&gt;=VLOOKUP(C146,Rechengrundlagen!$J$1:$M$7,3,0)),"Igen",IF(AND(E146="ja",F146&gt;=VLOOKUP(C146,Rechengrundlagen!$J$1:$M$7,4,0)),"Igen","nem"))</f>
        <v>nem</v>
      </c>
    </row>
    <row r="147" spans="1:8" s="20" customFormat="1" ht="12.75" customHeight="1" thickTop="1" thickBot="1" x14ac:dyDescent="0.3">
      <c r="A147" s="94">
        <v>230947</v>
      </c>
      <c r="B147" s="77" t="s">
        <v>70</v>
      </c>
      <c r="C147" s="49" t="s">
        <v>130</v>
      </c>
      <c r="D147" s="25">
        <f>VLOOKUP(C147,Rechengrundlagen!$J$1:$M$6,2,0)</f>
        <v>2088</v>
      </c>
      <c r="E147" s="26" t="s">
        <v>131</v>
      </c>
      <c r="F147" s="26">
        <v>2.5</v>
      </c>
      <c r="G147" s="26">
        <f t="shared" si="2"/>
        <v>5.22</v>
      </c>
      <c r="H147" s="19" t="str">
        <f>IF(AND(E147="nein",F147&gt;=VLOOKUP(C147,Rechengrundlagen!$J$1:$M$7,3,0)),"Igen",IF(AND(E147="ja",F147&gt;=VLOOKUP(C147,Rechengrundlagen!$J$1:$M$7,4,0)),"Igen","nem"))</f>
        <v>nem</v>
      </c>
    </row>
    <row r="148" spans="1:8" s="20" customFormat="1" ht="12.75" customHeight="1" thickTop="1" thickBot="1" x14ac:dyDescent="0.3">
      <c r="A148" s="94">
        <v>230948</v>
      </c>
      <c r="B148" s="77" t="s">
        <v>71</v>
      </c>
      <c r="C148" s="49" t="s">
        <v>130</v>
      </c>
      <c r="D148" s="25">
        <f>VLOOKUP(C148,Rechengrundlagen!$J$1:$M$6,2,0)</f>
        <v>2088</v>
      </c>
      <c r="E148" s="26" t="s">
        <v>131</v>
      </c>
      <c r="F148" s="26">
        <v>2.6</v>
      </c>
      <c r="G148" s="26">
        <f t="shared" si="2"/>
        <v>5.43</v>
      </c>
      <c r="H148" s="19" t="str">
        <f>IF(AND(E148="nein",F148&gt;=VLOOKUP(C148,Rechengrundlagen!$J$1:$M$7,3,0)),"Igen",IF(AND(E148="ja",F148&gt;=VLOOKUP(C148,Rechengrundlagen!$J$1:$M$7,4,0)),"Igen","nem"))</f>
        <v>nem</v>
      </c>
    </row>
    <row r="149" spans="1:8" s="20" customFormat="1" ht="12.75" customHeight="1" thickTop="1" thickBot="1" x14ac:dyDescent="0.3">
      <c r="A149" s="94">
        <v>74425</v>
      </c>
      <c r="B149" s="77" t="s">
        <v>159</v>
      </c>
      <c r="C149" s="49" t="s">
        <v>130</v>
      </c>
      <c r="D149" s="25">
        <f>VLOOKUP(C149,Rechengrundlagen!$J$1:$M$6,2,0)</f>
        <v>2088</v>
      </c>
      <c r="E149" s="26" t="s">
        <v>131</v>
      </c>
      <c r="F149" s="26">
        <v>1.6</v>
      </c>
      <c r="G149" s="26">
        <f t="shared" si="2"/>
        <v>3.34</v>
      </c>
      <c r="H149" s="19" t="str">
        <f>IF(AND(E149="nein",F149&gt;=VLOOKUP(C149,Rechengrundlagen!$J$1:$M$7,3,0)),"Igen",IF(AND(E149="ja",F149&gt;=VLOOKUP(C149,Rechengrundlagen!$J$1:$M$7,4,0)),"Igen","nem"))</f>
        <v>nem</v>
      </c>
    </row>
    <row r="150" spans="1:8" s="20" customFormat="1" ht="12.75" customHeight="1" thickTop="1" thickBot="1" x14ac:dyDescent="0.3">
      <c r="A150" s="94">
        <v>74426</v>
      </c>
      <c r="B150" s="77" t="s">
        <v>158</v>
      </c>
      <c r="C150" s="49" t="s">
        <v>130</v>
      </c>
      <c r="D150" s="25">
        <f>VLOOKUP(C150,Rechengrundlagen!$J$1:$M$6,2,0)</f>
        <v>2088</v>
      </c>
      <c r="E150" s="26" t="s">
        <v>131</v>
      </c>
      <c r="F150" s="26">
        <v>2</v>
      </c>
      <c r="G150" s="26">
        <f t="shared" si="2"/>
        <v>4.18</v>
      </c>
      <c r="H150" s="19" t="str">
        <f>IF(AND(E150="nein",F150&gt;=VLOOKUP(C150,Rechengrundlagen!$J$1:$M$7,3,0)),"Igen",IF(AND(E150="ja",F150&gt;=VLOOKUP(C150,Rechengrundlagen!$J$1:$M$7,4,0)),"Igen","nem"))</f>
        <v>nem</v>
      </c>
    </row>
    <row r="151" spans="1:8" s="20" customFormat="1" ht="12.75" customHeight="1" thickTop="1" thickBot="1" x14ac:dyDescent="0.3">
      <c r="A151" s="94">
        <v>220819</v>
      </c>
      <c r="B151" s="77" t="s">
        <v>157</v>
      </c>
      <c r="C151" s="49" t="s">
        <v>130</v>
      </c>
      <c r="D151" s="25">
        <f>VLOOKUP(C151,Rechengrundlagen!$J$1:$M$6,2,0)</f>
        <v>2088</v>
      </c>
      <c r="E151" s="26" t="s">
        <v>131</v>
      </c>
      <c r="F151" s="26">
        <v>2.6</v>
      </c>
      <c r="G151" s="26">
        <f t="shared" si="2"/>
        <v>5.43</v>
      </c>
      <c r="H151" s="19" t="str">
        <f>IF(AND(E151="nein",F151&gt;=VLOOKUP(C151,Rechengrundlagen!$J$1:$M$7,3,0)),"Igen",IF(AND(E151="ja",F151&gt;=VLOOKUP(C151,Rechengrundlagen!$J$1:$M$7,4,0)),"Igen","nem"))</f>
        <v>nem</v>
      </c>
    </row>
    <row r="152" spans="1:8" s="20" customFormat="1" ht="12.75" customHeight="1" thickTop="1" thickBot="1" x14ac:dyDescent="0.3">
      <c r="A152" s="135">
        <v>229307</v>
      </c>
      <c r="B152" s="134" t="s">
        <v>54</v>
      </c>
      <c r="C152" s="131" t="s">
        <v>130</v>
      </c>
      <c r="D152" s="118">
        <f>VLOOKUP(C152,Rechengrundlagen!$J$1:$M$6,2,0)</f>
        <v>2088</v>
      </c>
      <c r="E152" s="119" t="s">
        <v>131</v>
      </c>
      <c r="F152" s="119">
        <v>1.73</v>
      </c>
      <c r="G152" s="119">
        <f t="shared" si="2"/>
        <v>3.61</v>
      </c>
      <c r="H152" s="19" t="str">
        <f>IF(AND(E152="nein",F152&gt;=VLOOKUP(C152,Rechengrundlagen!$J$1:$M$7,3,0)),"Igen",IF(AND(E152="ja",F152&gt;=VLOOKUP(C152,Rechengrundlagen!$J$1:$M$7,4,0)),"Igen","nem"))</f>
        <v>nem</v>
      </c>
    </row>
    <row r="153" spans="1:8" s="20" customFormat="1" ht="12.75" customHeight="1" thickTop="1" thickBot="1" x14ac:dyDescent="0.3">
      <c r="A153" s="133">
        <v>229308</v>
      </c>
      <c r="B153" s="134" t="s">
        <v>55</v>
      </c>
      <c r="C153" s="131" t="s">
        <v>130</v>
      </c>
      <c r="D153" s="118">
        <f>VLOOKUP(C153,Rechengrundlagen!$J$1:$M$6,2,0)</f>
        <v>2088</v>
      </c>
      <c r="E153" s="119" t="s">
        <v>131</v>
      </c>
      <c r="F153" s="119">
        <v>2</v>
      </c>
      <c r="G153" s="119">
        <f t="shared" si="2"/>
        <v>4.18</v>
      </c>
      <c r="H153" s="19" t="str">
        <f>IF(AND(E153="nein",F153&gt;=VLOOKUP(C153,Rechengrundlagen!$J$1:$M$7,3,0)),"Igen",IF(AND(E153="ja",F153&gt;=VLOOKUP(C153,Rechengrundlagen!$J$1:$M$7,4,0)),"Igen","nem"))</f>
        <v>nem</v>
      </c>
    </row>
    <row r="154" spans="1:8" s="20" customFormat="1" ht="12.75" customHeight="1" thickTop="1" thickBot="1" x14ac:dyDescent="0.3">
      <c r="A154" s="135">
        <v>229309</v>
      </c>
      <c r="B154" s="134" t="s">
        <v>56</v>
      </c>
      <c r="C154" s="131" t="s">
        <v>130</v>
      </c>
      <c r="D154" s="118">
        <f>VLOOKUP(C154,Rechengrundlagen!$J$1:$M$6,2,0)</f>
        <v>2088</v>
      </c>
      <c r="E154" s="119" t="s">
        <v>131</v>
      </c>
      <c r="F154" s="119">
        <v>2.6</v>
      </c>
      <c r="G154" s="119">
        <f t="shared" si="2"/>
        <v>5.43</v>
      </c>
      <c r="H154" s="19" t="str">
        <f>IF(AND(E154="nein",F154&gt;=VLOOKUP(C154,Rechengrundlagen!$J$1:$M$7,3,0)),"Igen",IF(AND(E154="ja",F154&gt;=VLOOKUP(C154,Rechengrundlagen!$J$1:$M$7,4,0)),"Igen","nem"))</f>
        <v>nem</v>
      </c>
    </row>
    <row r="155" spans="1:8" s="20" customFormat="1" ht="12.75" customHeight="1" thickTop="1" thickBot="1" x14ac:dyDescent="0.3">
      <c r="A155" s="135">
        <v>229310</v>
      </c>
      <c r="B155" s="134" t="s">
        <v>57</v>
      </c>
      <c r="C155" s="131" t="s">
        <v>130</v>
      </c>
      <c r="D155" s="118">
        <f>VLOOKUP(C155,Rechengrundlagen!$J$1:$M$6,2,0)</f>
        <v>2088</v>
      </c>
      <c r="E155" s="119" t="s">
        <v>131</v>
      </c>
      <c r="F155" s="119">
        <v>2.5</v>
      </c>
      <c r="G155" s="119">
        <f t="shared" si="2"/>
        <v>5.22</v>
      </c>
      <c r="H155" s="19" t="str">
        <f>IF(AND(E155="nein",F155&gt;=VLOOKUP(C155,Rechengrundlagen!$J$1:$M$7,3,0)),"Igen",IF(AND(E155="ja",F155&gt;=VLOOKUP(C155,Rechengrundlagen!$J$1:$M$7,4,0)),"Igen","nem"))</f>
        <v>nem</v>
      </c>
    </row>
    <row r="156" spans="1:8" s="20" customFormat="1" ht="12.75" customHeight="1" thickTop="1" thickBot="1" x14ac:dyDescent="0.3">
      <c r="A156" s="135">
        <v>229311</v>
      </c>
      <c r="B156" s="134" t="s">
        <v>58</v>
      </c>
      <c r="C156" s="131" t="s">
        <v>130</v>
      </c>
      <c r="D156" s="118">
        <f>VLOOKUP(C156,Rechengrundlagen!$J$1:$M$6,2,0)</f>
        <v>2088</v>
      </c>
      <c r="E156" s="119" t="s">
        <v>131</v>
      </c>
      <c r="F156" s="119">
        <v>2.6</v>
      </c>
      <c r="G156" s="119">
        <f t="shared" si="2"/>
        <v>5.43</v>
      </c>
      <c r="H156" s="19" t="str">
        <f>IF(AND(E156="nein",F156&gt;=VLOOKUP(C156,Rechengrundlagen!$J$1:$M$7,3,0)),"Igen",IF(AND(E156="ja",F156&gt;=VLOOKUP(C156,Rechengrundlagen!$J$1:$M$7,4,0)),"Igen","nem"))</f>
        <v>nem</v>
      </c>
    </row>
    <row r="157" spans="1:8" s="20" customFormat="1" ht="12.75" customHeight="1" thickTop="1" thickBot="1" x14ac:dyDescent="0.3">
      <c r="A157" s="135">
        <v>229312</v>
      </c>
      <c r="B157" s="134" t="s">
        <v>59</v>
      </c>
      <c r="C157" s="131" t="s">
        <v>130</v>
      </c>
      <c r="D157" s="118">
        <f>VLOOKUP(C157,Rechengrundlagen!$J$1:$M$6,2,0)</f>
        <v>2088</v>
      </c>
      <c r="E157" s="119" t="s">
        <v>131</v>
      </c>
      <c r="F157" s="119">
        <v>1.73</v>
      </c>
      <c r="G157" s="119">
        <f t="shared" si="2"/>
        <v>3.61</v>
      </c>
      <c r="H157" s="19" t="str">
        <f>IF(AND(E157="nein",F157&gt;=VLOOKUP(C157,Rechengrundlagen!$J$1:$M$7,3,0)),"Igen",IF(AND(E157="ja",F157&gt;=VLOOKUP(C157,Rechengrundlagen!$J$1:$M$7,4,0)),"Igen","nem"))</f>
        <v>nem</v>
      </c>
    </row>
    <row r="158" spans="1:8" s="20" customFormat="1" ht="12.75" customHeight="1" thickTop="1" thickBot="1" x14ac:dyDescent="0.3">
      <c r="A158" s="135">
        <v>229313</v>
      </c>
      <c r="B158" s="134" t="s">
        <v>60</v>
      </c>
      <c r="C158" s="131" t="s">
        <v>130</v>
      </c>
      <c r="D158" s="118">
        <f>VLOOKUP(C158,Rechengrundlagen!$J$1:$M$6,2,0)</f>
        <v>2088</v>
      </c>
      <c r="E158" s="119" t="s">
        <v>131</v>
      </c>
      <c r="F158" s="119">
        <v>2</v>
      </c>
      <c r="G158" s="119">
        <f t="shared" si="2"/>
        <v>4.18</v>
      </c>
      <c r="H158" s="19" t="str">
        <f>IF(AND(E158="nein",F158&gt;=VLOOKUP(C158,Rechengrundlagen!$J$1:$M$7,3,0)),"Igen",IF(AND(E158="ja",F158&gt;=VLOOKUP(C158,Rechengrundlagen!$J$1:$M$7,4,0)),"Igen","nem"))</f>
        <v>nem</v>
      </c>
    </row>
    <row r="159" spans="1:8" s="20" customFormat="1" ht="12.75" customHeight="1" thickTop="1" thickBot="1" x14ac:dyDescent="0.3">
      <c r="A159" s="135">
        <v>229314</v>
      </c>
      <c r="B159" s="134" t="s">
        <v>61</v>
      </c>
      <c r="C159" s="131" t="s">
        <v>130</v>
      </c>
      <c r="D159" s="118">
        <f>VLOOKUP(C159,Rechengrundlagen!$J$1:$M$6,2,0)</f>
        <v>2088</v>
      </c>
      <c r="E159" s="119" t="s">
        <v>131</v>
      </c>
      <c r="F159" s="119">
        <v>2.6</v>
      </c>
      <c r="G159" s="119">
        <f t="shared" si="2"/>
        <v>5.43</v>
      </c>
      <c r="H159" s="19" t="str">
        <f>IF(AND(E159="nein",F159&gt;=VLOOKUP(C159,Rechengrundlagen!$J$1:$M$7,3,0)),"Igen",IF(AND(E159="ja",F159&gt;=VLOOKUP(C159,Rechengrundlagen!$J$1:$M$7,4,0)),"Igen","nem"))</f>
        <v>nem</v>
      </c>
    </row>
    <row r="160" spans="1:8" s="20" customFormat="1" ht="12.75" customHeight="1" thickTop="1" thickBot="1" x14ac:dyDescent="0.3">
      <c r="A160" s="135">
        <v>229315</v>
      </c>
      <c r="B160" s="134" t="s">
        <v>62</v>
      </c>
      <c r="C160" s="131" t="s">
        <v>130</v>
      </c>
      <c r="D160" s="118">
        <f>VLOOKUP(C160,Rechengrundlagen!$J$1:$M$6,2,0)</f>
        <v>2088</v>
      </c>
      <c r="E160" s="119" t="s">
        <v>131</v>
      </c>
      <c r="F160" s="119">
        <v>2.5</v>
      </c>
      <c r="G160" s="119">
        <f t="shared" si="2"/>
        <v>5.22</v>
      </c>
      <c r="H160" s="19" t="str">
        <f>IF(AND(E160="nein",F160&gt;=VLOOKUP(C160,Rechengrundlagen!$J$1:$M$7,3,0)),"Igen",IF(AND(E160="ja",F160&gt;=VLOOKUP(C160,Rechengrundlagen!$J$1:$M$7,4,0)),"Igen","nem"))</f>
        <v>nem</v>
      </c>
    </row>
    <row r="161" spans="1:8" s="20" customFormat="1" ht="12.75" customHeight="1" thickTop="1" thickBot="1" x14ac:dyDescent="0.3">
      <c r="A161" s="135">
        <v>229316</v>
      </c>
      <c r="B161" s="134" t="s">
        <v>63</v>
      </c>
      <c r="C161" s="131" t="s">
        <v>130</v>
      </c>
      <c r="D161" s="118">
        <f>VLOOKUP(C161,Rechengrundlagen!$J$1:$M$6,2,0)</f>
        <v>2088</v>
      </c>
      <c r="E161" s="119" t="s">
        <v>131</v>
      </c>
      <c r="F161" s="119">
        <v>2.6</v>
      </c>
      <c r="G161" s="119">
        <f t="shared" si="2"/>
        <v>5.43</v>
      </c>
      <c r="H161" s="19" t="str">
        <f>IF(AND(E161="nein",F161&gt;=VLOOKUP(C161,Rechengrundlagen!$J$1:$M$7,3,0)),"Igen",IF(AND(E161="ja",F161&gt;=VLOOKUP(C161,Rechengrundlagen!$J$1:$M$7,4,0)),"Igen","nem"))</f>
        <v>nem</v>
      </c>
    </row>
    <row r="162" spans="1:8" s="20" customFormat="1" ht="12.75" customHeight="1" thickTop="1" thickBot="1" x14ac:dyDescent="0.3">
      <c r="A162" s="94">
        <v>232909</v>
      </c>
      <c r="B162" s="77" t="s">
        <v>191</v>
      </c>
      <c r="C162" s="49" t="s">
        <v>130</v>
      </c>
      <c r="D162" s="25">
        <f>VLOOKUP(C162,Rechengrundlagen!$J$1:$M$6,2,0)</f>
        <v>2088</v>
      </c>
      <c r="E162" s="26" t="s">
        <v>131</v>
      </c>
      <c r="F162" s="26">
        <v>1.05</v>
      </c>
      <c r="G162" s="26">
        <f t="shared" si="2"/>
        <v>2.19</v>
      </c>
      <c r="H162" s="19" t="str">
        <f>IF(AND(E162="nein",F162&gt;=VLOOKUP(C162,Rechengrundlagen!$J$1:$M$7,3,0)),"Igen",IF(AND(E162="ja",F162&gt;=VLOOKUP(C162,Rechengrundlagen!$J$1:$M$7,4,0)),"Igen","nem"))</f>
        <v>nem</v>
      </c>
    </row>
    <row r="163" spans="1:8" s="20" customFormat="1" ht="12.75" customHeight="1" thickTop="1" thickBot="1" x14ac:dyDescent="0.3">
      <c r="A163" s="94">
        <v>232910</v>
      </c>
      <c r="B163" s="77" t="s">
        <v>192</v>
      </c>
      <c r="C163" s="49" t="s">
        <v>130</v>
      </c>
      <c r="D163" s="25">
        <f>VLOOKUP(C163,Rechengrundlagen!$J$1:$M$6,2,0)</f>
        <v>2088</v>
      </c>
      <c r="E163" s="26" t="s">
        <v>131</v>
      </c>
      <c r="F163" s="26">
        <v>1.4</v>
      </c>
      <c r="G163" s="26">
        <f t="shared" si="2"/>
        <v>2.92</v>
      </c>
      <c r="H163" s="19" t="str">
        <f>IF(AND(E163="nein",F163&gt;=VLOOKUP(C163,Rechengrundlagen!$J$1:$M$7,3,0)),"Igen",IF(AND(E163="ja",F163&gt;=VLOOKUP(C163,Rechengrundlagen!$J$1:$M$7,4,0)),"Igen","nem"))</f>
        <v>nem</v>
      </c>
    </row>
    <row r="164" spans="1:8" s="20" customFormat="1" ht="12.75" customHeight="1" thickTop="1" thickBot="1" x14ac:dyDescent="0.3">
      <c r="A164" s="94">
        <v>232911</v>
      </c>
      <c r="B164" s="77" t="s">
        <v>193</v>
      </c>
      <c r="C164" s="49" t="s">
        <v>130</v>
      </c>
      <c r="D164" s="25">
        <f>VLOOKUP(C164,Rechengrundlagen!$J$1:$M$6,2,0)</f>
        <v>2088</v>
      </c>
      <c r="E164" s="26" t="s">
        <v>131</v>
      </c>
      <c r="F164" s="26">
        <v>1.72</v>
      </c>
      <c r="G164" s="26">
        <f t="shared" si="2"/>
        <v>3.59</v>
      </c>
      <c r="H164" s="19" t="str">
        <f>IF(AND(E164="nein",F164&gt;=VLOOKUP(C164,Rechengrundlagen!$J$1:$M$7,3,0)),"Igen",IF(AND(E164="ja",F164&gt;=VLOOKUP(C164,Rechengrundlagen!$J$1:$M$7,4,0)),"Igen","nem"))</f>
        <v>nem</v>
      </c>
    </row>
    <row r="165" spans="1:8" s="20" customFormat="1" ht="12.75" customHeight="1" thickTop="1" thickBot="1" x14ac:dyDescent="0.3">
      <c r="A165" s="94">
        <v>232912</v>
      </c>
      <c r="B165" s="77" t="s">
        <v>16</v>
      </c>
      <c r="C165" s="49" t="s">
        <v>130</v>
      </c>
      <c r="D165" s="25">
        <f>VLOOKUP(C165,Rechengrundlagen!$J$1:$M$6,2,0)</f>
        <v>2088</v>
      </c>
      <c r="E165" s="26" t="s">
        <v>131</v>
      </c>
      <c r="F165" s="26">
        <v>2.0299999999999998</v>
      </c>
      <c r="G165" s="26">
        <f t="shared" si="2"/>
        <v>4.24</v>
      </c>
      <c r="H165" s="19" t="str">
        <f>IF(AND(E165="nein",F165&gt;=VLOOKUP(C165,Rechengrundlagen!$J$1:$M$7,3,0)),"Igen",IF(AND(E165="ja",F165&gt;=VLOOKUP(C165,Rechengrundlagen!$J$1:$M$7,4,0)),"Igen","nem"))</f>
        <v>nem</v>
      </c>
    </row>
    <row r="166" spans="1:8" s="20" customFormat="1" ht="12.75" customHeight="1" thickTop="1" thickBot="1" x14ac:dyDescent="0.3">
      <c r="A166" s="94">
        <v>232913</v>
      </c>
      <c r="B166" s="77" t="s">
        <v>17</v>
      </c>
      <c r="C166" s="49" t="s">
        <v>130</v>
      </c>
      <c r="D166" s="25">
        <f>VLOOKUP(C166,Rechengrundlagen!$J$1:$M$6,2,0)</f>
        <v>2088</v>
      </c>
      <c r="E166" s="26" t="s">
        <v>131</v>
      </c>
      <c r="F166" s="26">
        <v>2.2999999999999998</v>
      </c>
      <c r="G166" s="26">
        <f t="shared" si="2"/>
        <v>4.8</v>
      </c>
      <c r="H166" s="19" t="str">
        <f>IF(AND(E166="nein",F166&gt;=VLOOKUP(C166,Rechengrundlagen!$J$1:$M$7,3,0)),"Igen",IF(AND(E166="ja",F166&gt;=VLOOKUP(C166,Rechengrundlagen!$J$1:$M$7,4,0)),"Igen","nem"))</f>
        <v>nem</v>
      </c>
    </row>
    <row r="167" spans="1:8" s="20" customFormat="1" ht="12.75" customHeight="1" thickTop="1" thickBot="1" x14ac:dyDescent="0.3">
      <c r="A167" s="94">
        <v>232914</v>
      </c>
      <c r="B167" s="77" t="s">
        <v>18</v>
      </c>
      <c r="C167" s="49" t="s">
        <v>130</v>
      </c>
      <c r="D167" s="25">
        <f>VLOOKUP(C167,Rechengrundlagen!$J$1:$M$6,2,0)</f>
        <v>2088</v>
      </c>
      <c r="E167" s="26" t="s">
        <v>131</v>
      </c>
      <c r="F167" s="26">
        <v>2.35</v>
      </c>
      <c r="G167" s="26">
        <f t="shared" si="2"/>
        <v>4.91</v>
      </c>
      <c r="H167" s="19" t="str">
        <f>IF(AND(E167="nein",F167&gt;=VLOOKUP(C167,Rechengrundlagen!$J$1:$M$7,3,0)),"Igen",IF(AND(E167="ja",F167&gt;=VLOOKUP(C167,Rechengrundlagen!$J$1:$M$7,4,0)),"Igen","nem"))</f>
        <v>nem</v>
      </c>
    </row>
    <row r="168" spans="1:8" s="20" customFormat="1" ht="12.75" customHeight="1" thickTop="1" thickBot="1" x14ac:dyDescent="0.3">
      <c r="A168" s="94">
        <v>232937</v>
      </c>
      <c r="B168" s="77" t="s">
        <v>156</v>
      </c>
      <c r="C168" s="49" t="s">
        <v>130</v>
      </c>
      <c r="D168" s="25">
        <f>VLOOKUP(C168,Rechengrundlagen!$J$1:$M$6,2,0)</f>
        <v>2088</v>
      </c>
      <c r="E168" s="26" t="s">
        <v>131</v>
      </c>
      <c r="F168" s="26">
        <v>1.5</v>
      </c>
      <c r="G168" s="26">
        <f t="shared" si="2"/>
        <v>3.13</v>
      </c>
      <c r="H168" s="19" t="str">
        <f>IF(AND(E168="nein",F168&gt;=VLOOKUP(C168,Rechengrundlagen!$J$1:$M$7,3,0)),"Igen",IF(AND(E168="ja",F168&gt;=VLOOKUP(C168,Rechengrundlagen!$J$1:$M$7,4,0)),"Igen","nem"))</f>
        <v>nem</v>
      </c>
    </row>
    <row r="169" spans="1:8" s="20" customFormat="1" ht="12.75" customHeight="1" thickTop="1" thickBot="1" x14ac:dyDescent="0.3">
      <c r="A169" s="94">
        <v>232938</v>
      </c>
      <c r="B169" s="77" t="s">
        <v>155</v>
      </c>
      <c r="C169" s="49" t="s">
        <v>130</v>
      </c>
      <c r="D169" s="25">
        <f>VLOOKUP(C169,Rechengrundlagen!$J$1:$M$6,2,0)</f>
        <v>2088</v>
      </c>
      <c r="E169" s="26" t="s">
        <v>131</v>
      </c>
      <c r="F169" s="26">
        <v>1.9</v>
      </c>
      <c r="G169" s="26">
        <f t="shared" ref="G169:G171" si="9">ROUND((F169*D169/1000),2)</f>
        <v>3.97</v>
      </c>
      <c r="H169" s="19" t="str">
        <f>IF(AND(E169="nein",F169&gt;=VLOOKUP(C169,Rechengrundlagen!$J$1:$M$7,3,0)),"Igen",IF(AND(E169="ja",F169&gt;=VLOOKUP(C169,Rechengrundlagen!$J$1:$M$7,4,0)),"Igen","nem"))</f>
        <v>nem</v>
      </c>
    </row>
    <row r="170" spans="1:8" s="20" customFormat="1" ht="12.75" customHeight="1" thickTop="1" thickBot="1" x14ac:dyDescent="0.3">
      <c r="A170" s="94">
        <v>232939</v>
      </c>
      <c r="B170" s="77" t="s">
        <v>154</v>
      </c>
      <c r="C170" s="49" t="s">
        <v>130</v>
      </c>
      <c r="D170" s="25">
        <f>VLOOKUP(C170,Rechengrundlagen!$J$1:$M$6,2,0)</f>
        <v>2088</v>
      </c>
      <c r="E170" s="26" t="s">
        <v>131</v>
      </c>
      <c r="F170" s="26">
        <v>2.13</v>
      </c>
      <c r="G170" s="26">
        <f t="shared" si="9"/>
        <v>4.45</v>
      </c>
      <c r="H170" s="19" t="str">
        <f>IF(AND(E170="nein",F170&gt;=VLOOKUP(C170,Rechengrundlagen!$J$1:$M$7,3,0)),"Igen",IF(AND(E170="ja",F170&gt;=VLOOKUP(C170,Rechengrundlagen!$J$1:$M$7,4,0)),"Igen","nem"))</f>
        <v>nem</v>
      </c>
    </row>
    <row r="171" spans="1:8" s="20" customFormat="1" ht="12.75" customHeight="1" thickTop="1" thickBot="1" x14ac:dyDescent="0.3">
      <c r="A171" s="94">
        <v>232940</v>
      </c>
      <c r="B171" s="77" t="s">
        <v>153</v>
      </c>
      <c r="C171" s="49" t="s">
        <v>130</v>
      </c>
      <c r="D171" s="25">
        <f>VLOOKUP(C171,Rechengrundlagen!$J$1:$M$6,2,0)</f>
        <v>2088</v>
      </c>
      <c r="E171" s="26" t="s">
        <v>131</v>
      </c>
      <c r="F171" s="26">
        <v>2.25</v>
      </c>
      <c r="G171" s="26">
        <f t="shared" si="9"/>
        <v>4.7</v>
      </c>
      <c r="H171" s="19" t="str">
        <f>IF(AND(E171="nein",F171&gt;=VLOOKUP(C171,Rechengrundlagen!$J$1:$M$7,3,0)),"Igen",IF(AND(E171="ja",F171&gt;=VLOOKUP(C171,Rechengrundlagen!$J$1:$M$7,4,0)),"Igen","nem"))</f>
        <v>nem</v>
      </c>
    </row>
    <row r="172" spans="1:8" s="20" customFormat="1" ht="12.75" customHeight="1" thickTop="1" thickBot="1" x14ac:dyDescent="0.3">
      <c r="A172" s="94">
        <v>232915</v>
      </c>
      <c r="B172" s="77" t="s">
        <v>19</v>
      </c>
      <c r="C172" s="49" t="s">
        <v>130</v>
      </c>
      <c r="D172" s="25">
        <f>VLOOKUP(C172,Rechengrundlagen!$J$1:$M$6,2,0)</f>
        <v>2088</v>
      </c>
      <c r="E172" s="26" t="s">
        <v>131</v>
      </c>
      <c r="F172" s="26">
        <v>1.05</v>
      </c>
      <c r="G172" s="26">
        <f t="shared" si="2"/>
        <v>2.19</v>
      </c>
      <c r="H172" s="19" t="str">
        <f>IF(AND(E172="nein",F172&gt;=VLOOKUP(C172,Rechengrundlagen!$J$1:$M$7,3,0)),"Igen",IF(AND(E172="ja",F172&gt;=VLOOKUP(C172,Rechengrundlagen!$J$1:$M$7,4,0)),"Igen","nem"))</f>
        <v>nem</v>
      </c>
    </row>
    <row r="173" spans="1:8" s="20" customFormat="1" ht="12.75" customHeight="1" thickTop="1" thickBot="1" x14ac:dyDescent="0.3">
      <c r="A173" s="94">
        <v>232916</v>
      </c>
      <c r="B173" s="77" t="s">
        <v>20</v>
      </c>
      <c r="C173" s="49" t="s">
        <v>130</v>
      </c>
      <c r="D173" s="25">
        <f>VLOOKUP(C173,Rechengrundlagen!$J$1:$M$6,2,0)</f>
        <v>2088</v>
      </c>
      <c r="E173" s="26" t="s">
        <v>131</v>
      </c>
      <c r="F173" s="26">
        <v>1.4</v>
      </c>
      <c r="G173" s="26">
        <f t="shared" si="2"/>
        <v>2.92</v>
      </c>
      <c r="H173" s="19" t="str">
        <f>IF(AND(E173="nein",F173&gt;=VLOOKUP(C173,Rechengrundlagen!$J$1:$M$7,3,0)),"Igen",IF(AND(E173="ja",F173&gt;=VLOOKUP(C173,Rechengrundlagen!$J$1:$M$7,4,0)),"Igen","nem"))</f>
        <v>nem</v>
      </c>
    </row>
    <row r="174" spans="1:8" s="20" customFormat="1" ht="12.75" customHeight="1" thickTop="1" thickBot="1" x14ac:dyDescent="0.3">
      <c r="A174" s="94">
        <v>232917</v>
      </c>
      <c r="B174" s="77" t="s">
        <v>21</v>
      </c>
      <c r="C174" s="49" t="s">
        <v>130</v>
      </c>
      <c r="D174" s="25">
        <f>VLOOKUP(C174,Rechengrundlagen!$J$1:$M$6,2,0)</f>
        <v>2088</v>
      </c>
      <c r="E174" s="26" t="s">
        <v>131</v>
      </c>
      <c r="F174" s="26">
        <v>1.72</v>
      </c>
      <c r="G174" s="26">
        <f t="shared" si="2"/>
        <v>3.59</v>
      </c>
      <c r="H174" s="19" t="str">
        <f>IF(AND(E174="nein",F174&gt;=VLOOKUP(C174,Rechengrundlagen!$J$1:$M$7,3,0)),"Igen",IF(AND(E174="ja",F174&gt;=VLOOKUP(C174,Rechengrundlagen!$J$1:$M$7,4,0)),"Igen","nem"))</f>
        <v>nem</v>
      </c>
    </row>
    <row r="175" spans="1:8" s="20" customFormat="1" ht="12.75" customHeight="1" thickTop="1" thickBot="1" x14ac:dyDescent="0.3">
      <c r="A175" s="94">
        <v>232918</v>
      </c>
      <c r="B175" s="77" t="s">
        <v>22</v>
      </c>
      <c r="C175" s="49" t="s">
        <v>130</v>
      </c>
      <c r="D175" s="25">
        <f>VLOOKUP(C175,Rechengrundlagen!$J$1:$M$6,2,0)</f>
        <v>2088</v>
      </c>
      <c r="E175" s="26" t="s">
        <v>131</v>
      </c>
      <c r="F175" s="26">
        <v>2.0299999999999998</v>
      </c>
      <c r="G175" s="26">
        <f t="shared" si="2"/>
        <v>4.24</v>
      </c>
      <c r="H175" s="19" t="str">
        <f>IF(AND(E175="nein",F175&gt;=VLOOKUP(C175,Rechengrundlagen!$J$1:$M$7,3,0)),"Igen",IF(AND(E175="ja",F175&gt;=VLOOKUP(C175,Rechengrundlagen!$J$1:$M$7,4,0)),"Igen","nem"))</f>
        <v>nem</v>
      </c>
    </row>
    <row r="176" spans="1:8" s="20" customFormat="1" ht="12.75" customHeight="1" thickTop="1" thickBot="1" x14ac:dyDescent="0.3">
      <c r="A176" s="94">
        <v>232919</v>
      </c>
      <c r="B176" s="77" t="s">
        <v>23</v>
      </c>
      <c r="C176" s="49" t="s">
        <v>130</v>
      </c>
      <c r="D176" s="25">
        <f>VLOOKUP(C176,Rechengrundlagen!$J$1:$M$6,2,0)</f>
        <v>2088</v>
      </c>
      <c r="E176" s="26" t="s">
        <v>131</v>
      </c>
      <c r="F176" s="26">
        <v>2.2999999999999998</v>
      </c>
      <c r="G176" s="26">
        <f t="shared" si="2"/>
        <v>4.8</v>
      </c>
      <c r="H176" s="19" t="str">
        <f>IF(AND(E176="nein",F176&gt;=VLOOKUP(C176,Rechengrundlagen!$J$1:$M$7,3,0)),"Igen",IF(AND(E176="ja",F176&gt;=VLOOKUP(C176,Rechengrundlagen!$J$1:$M$7,4,0)),"Igen","nem"))</f>
        <v>nem</v>
      </c>
    </row>
    <row r="177" spans="1:8" s="20" customFormat="1" ht="12.75" customHeight="1" thickTop="1" thickBot="1" x14ac:dyDescent="0.3">
      <c r="A177" s="94">
        <v>232920</v>
      </c>
      <c r="B177" s="77" t="s">
        <v>24</v>
      </c>
      <c r="C177" s="49" t="s">
        <v>130</v>
      </c>
      <c r="D177" s="25">
        <f>VLOOKUP(C177,Rechengrundlagen!$J$1:$M$6,2,0)</f>
        <v>2088</v>
      </c>
      <c r="E177" s="26" t="s">
        <v>131</v>
      </c>
      <c r="F177" s="26">
        <v>2.35</v>
      </c>
      <c r="G177" s="26">
        <f t="shared" ref="G177:G231" si="10">ROUND((F177*D177/1000),2)</f>
        <v>4.91</v>
      </c>
      <c r="H177" s="19" t="str">
        <f>IF(AND(E177="nein",F177&gt;=VLOOKUP(C177,Rechengrundlagen!$J$1:$M$7,3,0)),"Igen",IF(AND(E177="ja",F177&gt;=VLOOKUP(C177,Rechengrundlagen!$J$1:$M$7,4,0)),"Igen","nem"))</f>
        <v>nem</v>
      </c>
    </row>
    <row r="178" spans="1:8" s="20" customFormat="1" ht="12.75" customHeight="1" thickTop="1" thickBot="1" x14ac:dyDescent="0.3">
      <c r="A178" s="94">
        <v>232926</v>
      </c>
      <c r="B178" s="77" t="s">
        <v>25</v>
      </c>
      <c r="C178" s="49" t="s">
        <v>130</v>
      </c>
      <c r="D178" s="25">
        <f>VLOOKUP(C178,Rechengrundlagen!$J$1:$M$6,2,0)</f>
        <v>2088</v>
      </c>
      <c r="E178" s="26" t="s">
        <v>131</v>
      </c>
      <c r="F178" s="26">
        <v>1.05</v>
      </c>
      <c r="G178" s="26">
        <f t="shared" si="10"/>
        <v>2.19</v>
      </c>
      <c r="H178" s="19" t="str">
        <f>IF(AND(E178="nein",F178&gt;=VLOOKUP(C178,Rechengrundlagen!$J$1:$M$7,3,0)),"Igen",IF(AND(E178="ja",F178&gt;=VLOOKUP(C178,Rechengrundlagen!$J$1:$M$7,4,0)),"Igen","nem"))</f>
        <v>nem</v>
      </c>
    </row>
    <row r="179" spans="1:8" s="20" customFormat="1" ht="12.75" customHeight="1" thickTop="1" thickBot="1" x14ac:dyDescent="0.3">
      <c r="A179" s="94">
        <v>232927</v>
      </c>
      <c r="B179" s="77" t="s">
        <v>26</v>
      </c>
      <c r="C179" s="49" t="s">
        <v>130</v>
      </c>
      <c r="D179" s="25">
        <f>VLOOKUP(C179,Rechengrundlagen!$J$1:$M$6,2,0)</f>
        <v>2088</v>
      </c>
      <c r="E179" s="26" t="s">
        <v>131</v>
      </c>
      <c r="F179" s="26">
        <v>1.4</v>
      </c>
      <c r="G179" s="26">
        <f t="shared" si="10"/>
        <v>2.92</v>
      </c>
      <c r="H179" s="19" t="str">
        <f>IF(AND(E179="nein",F179&gt;=VLOOKUP(C179,Rechengrundlagen!$J$1:$M$7,3,0)),"Igen",IF(AND(E179="ja",F179&gt;=VLOOKUP(C179,Rechengrundlagen!$J$1:$M$7,4,0)),"Igen","nem"))</f>
        <v>nem</v>
      </c>
    </row>
    <row r="180" spans="1:8" s="20" customFormat="1" ht="12.75" customHeight="1" thickTop="1" thickBot="1" x14ac:dyDescent="0.3">
      <c r="A180" s="94">
        <v>232928</v>
      </c>
      <c r="B180" s="77" t="s">
        <v>27</v>
      </c>
      <c r="C180" s="49" t="s">
        <v>130</v>
      </c>
      <c r="D180" s="25">
        <f>VLOOKUP(C180,Rechengrundlagen!$J$1:$M$6,2,0)</f>
        <v>2088</v>
      </c>
      <c r="E180" s="26" t="s">
        <v>131</v>
      </c>
      <c r="F180" s="26">
        <v>1.72</v>
      </c>
      <c r="G180" s="26">
        <f t="shared" si="10"/>
        <v>3.59</v>
      </c>
      <c r="H180" s="19" t="str">
        <f>IF(AND(E180="nein",F180&gt;=VLOOKUP(C180,Rechengrundlagen!$J$1:$M$7,3,0)),"Igen",IF(AND(E180="ja",F180&gt;=VLOOKUP(C180,Rechengrundlagen!$J$1:$M$7,4,0)),"Igen","nem"))</f>
        <v>nem</v>
      </c>
    </row>
    <row r="181" spans="1:8" s="20" customFormat="1" ht="12.75" customHeight="1" thickTop="1" thickBot="1" x14ac:dyDescent="0.3">
      <c r="A181" s="94">
        <v>232929</v>
      </c>
      <c r="B181" s="77" t="s">
        <v>28</v>
      </c>
      <c r="C181" s="49" t="s">
        <v>130</v>
      </c>
      <c r="D181" s="25">
        <f>VLOOKUP(C181,Rechengrundlagen!$J$1:$M$6,2,0)</f>
        <v>2088</v>
      </c>
      <c r="E181" s="26" t="s">
        <v>131</v>
      </c>
      <c r="F181" s="26">
        <v>2.0299999999999998</v>
      </c>
      <c r="G181" s="26">
        <f t="shared" si="10"/>
        <v>4.24</v>
      </c>
      <c r="H181" s="19" t="str">
        <f>IF(AND(E181="nein",F181&gt;=VLOOKUP(C181,Rechengrundlagen!$J$1:$M$7,3,0)),"Igen",IF(AND(E181="ja",F181&gt;=VLOOKUP(C181,Rechengrundlagen!$J$1:$M$7,4,0)),"Igen","nem"))</f>
        <v>nem</v>
      </c>
    </row>
    <row r="182" spans="1:8" s="20" customFormat="1" ht="12.75" customHeight="1" thickTop="1" thickBot="1" x14ac:dyDescent="0.3">
      <c r="A182" s="94">
        <v>232930</v>
      </c>
      <c r="B182" s="77" t="s">
        <v>29</v>
      </c>
      <c r="C182" s="49" t="s">
        <v>130</v>
      </c>
      <c r="D182" s="25">
        <f>VLOOKUP(C182,Rechengrundlagen!$J$1:$M$6,2,0)</f>
        <v>2088</v>
      </c>
      <c r="E182" s="26" t="s">
        <v>131</v>
      </c>
      <c r="F182" s="26">
        <v>2.2999999999999998</v>
      </c>
      <c r="G182" s="26">
        <f t="shared" si="10"/>
        <v>4.8</v>
      </c>
      <c r="H182" s="19" t="str">
        <f>IF(AND(E182="nein",F182&gt;=VLOOKUP(C182,Rechengrundlagen!$J$1:$M$7,3,0)),"Igen",IF(AND(E182="ja",F182&gt;=VLOOKUP(C182,Rechengrundlagen!$J$1:$M$7,4,0)),"Igen","nem"))</f>
        <v>nem</v>
      </c>
    </row>
    <row r="183" spans="1:8" s="20" customFormat="1" ht="12.75" customHeight="1" thickTop="1" thickBot="1" x14ac:dyDescent="0.3">
      <c r="A183" s="94">
        <v>232937</v>
      </c>
      <c r="B183" s="77" t="s">
        <v>152</v>
      </c>
      <c r="C183" s="49" t="s">
        <v>130</v>
      </c>
      <c r="D183" s="25">
        <f>VLOOKUP(C183,Rechengrundlagen!$J$1:$M$6,2,0)</f>
        <v>2088</v>
      </c>
      <c r="E183" s="26" t="s">
        <v>131</v>
      </c>
      <c r="F183" s="26">
        <v>1.5</v>
      </c>
      <c r="G183" s="26">
        <f t="shared" ref="G183:G186" si="11">ROUND((F183*D183/1000),2)</f>
        <v>3.13</v>
      </c>
      <c r="H183" s="19" t="str">
        <f>IF(AND(E183="nein",F183&gt;=VLOOKUP(C183,Rechengrundlagen!$J$1:$M$7,3,0)),"Igen",IF(AND(E183="ja",F183&gt;=VLOOKUP(C183,Rechengrundlagen!$J$1:$M$7,4,0)),"Igen","nem"))</f>
        <v>nem</v>
      </c>
    </row>
    <row r="184" spans="1:8" s="20" customFormat="1" ht="12.75" customHeight="1" thickTop="1" thickBot="1" x14ac:dyDescent="0.3">
      <c r="A184" s="94">
        <v>232938</v>
      </c>
      <c r="B184" s="77" t="s">
        <v>151</v>
      </c>
      <c r="C184" s="49" t="s">
        <v>130</v>
      </c>
      <c r="D184" s="25">
        <f>VLOOKUP(C184,Rechengrundlagen!$J$1:$M$6,2,0)</f>
        <v>2088</v>
      </c>
      <c r="E184" s="26" t="s">
        <v>131</v>
      </c>
      <c r="F184" s="26">
        <v>1.9</v>
      </c>
      <c r="G184" s="26">
        <f t="shared" si="11"/>
        <v>3.97</v>
      </c>
      <c r="H184" s="19" t="str">
        <f>IF(AND(E184="nein",F184&gt;=VLOOKUP(C184,Rechengrundlagen!$J$1:$M$7,3,0)),"Igen",IF(AND(E184="ja",F184&gt;=VLOOKUP(C184,Rechengrundlagen!$J$1:$M$7,4,0)),"Igen","nem"))</f>
        <v>nem</v>
      </c>
    </row>
    <row r="185" spans="1:8" s="20" customFormat="1" ht="12.75" customHeight="1" thickTop="1" thickBot="1" x14ac:dyDescent="0.3">
      <c r="A185" s="94">
        <v>232939</v>
      </c>
      <c r="B185" s="77" t="s">
        <v>150</v>
      </c>
      <c r="C185" s="49" t="s">
        <v>130</v>
      </c>
      <c r="D185" s="25">
        <f>VLOOKUP(C185,Rechengrundlagen!$J$1:$M$6,2,0)</f>
        <v>2088</v>
      </c>
      <c r="E185" s="26" t="s">
        <v>131</v>
      </c>
      <c r="F185" s="26">
        <v>2.13</v>
      </c>
      <c r="G185" s="26">
        <f t="shared" si="11"/>
        <v>4.45</v>
      </c>
      <c r="H185" s="19" t="str">
        <f>IF(AND(E185="nein",F185&gt;=VLOOKUP(C185,Rechengrundlagen!$J$1:$M$7,3,0)),"Igen",IF(AND(E185="ja",F185&gt;=VLOOKUP(C185,Rechengrundlagen!$J$1:$M$7,4,0)),"Igen","nem"))</f>
        <v>nem</v>
      </c>
    </row>
    <row r="186" spans="1:8" s="20" customFormat="1" ht="12.75" customHeight="1" thickTop="1" thickBot="1" x14ac:dyDescent="0.3">
      <c r="A186" s="94">
        <v>232940</v>
      </c>
      <c r="B186" s="77" t="s">
        <v>149</v>
      </c>
      <c r="C186" s="49" t="s">
        <v>130</v>
      </c>
      <c r="D186" s="25">
        <f>VLOOKUP(C186,Rechengrundlagen!$J$1:$M$6,2,0)</f>
        <v>2088</v>
      </c>
      <c r="E186" s="26" t="s">
        <v>131</v>
      </c>
      <c r="F186" s="26">
        <v>2.25</v>
      </c>
      <c r="G186" s="26">
        <f t="shared" si="11"/>
        <v>4.7</v>
      </c>
      <c r="H186" s="19" t="str">
        <f>IF(AND(E186="nein",F186&gt;=VLOOKUP(C186,Rechengrundlagen!$J$1:$M$7,3,0)),"Igen",IF(AND(E186="ja",F186&gt;=VLOOKUP(C186,Rechengrundlagen!$J$1:$M$7,4,0)),"Igen","nem"))</f>
        <v>nem</v>
      </c>
    </row>
    <row r="187" spans="1:8" s="20" customFormat="1" ht="12.75" customHeight="1" thickTop="1" thickBot="1" x14ac:dyDescent="0.3">
      <c r="A187" s="94">
        <v>234308</v>
      </c>
      <c r="B187" s="77" t="s">
        <v>152</v>
      </c>
      <c r="C187" s="49" t="s">
        <v>130</v>
      </c>
      <c r="D187" s="25">
        <f>VLOOKUP(C187,Rechengrundlagen!$J$1:$M$6,2,0)</f>
        <v>2088</v>
      </c>
      <c r="E187" s="26" t="s">
        <v>131</v>
      </c>
      <c r="F187" s="26">
        <v>1.5</v>
      </c>
      <c r="G187" s="26">
        <f t="shared" si="10"/>
        <v>3.13</v>
      </c>
      <c r="H187" s="19" t="str">
        <f>IF(AND(E187="nein",F187&gt;=VLOOKUP(C187,Rechengrundlagen!$J$1:$M$7,3,0)),"Igen",IF(AND(E187="ja",F187&gt;=VLOOKUP(C187,Rechengrundlagen!$J$1:$M$7,4,0)),"Igen","nem"))</f>
        <v>nem</v>
      </c>
    </row>
    <row r="188" spans="1:8" s="20" customFormat="1" ht="12.75" customHeight="1" thickTop="1" thickBot="1" x14ac:dyDescent="0.3">
      <c r="A188" s="94">
        <v>234309</v>
      </c>
      <c r="B188" s="77" t="s">
        <v>151</v>
      </c>
      <c r="C188" s="49" t="s">
        <v>130</v>
      </c>
      <c r="D188" s="25">
        <f>VLOOKUP(C188,Rechengrundlagen!$J$1:$M$6,2,0)</f>
        <v>2088</v>
      </c>
      <c r="E188" s="26" t="s">
        <v>131</v>
      </c>
      <c r="F188" s="26">
        <v>1.9</v>
      </c>
      <c r="G188" s="26">
        <f t="shared" ref="G188:G190" si="12">ROUND((F188*D188/1000),2)</f>
        <v>3.97</v>
      </c>
      <c r="H188" s="19" t="str">
        <f>IF(AND(E188="nein",F188&gt;=VLOOKUP(C188,Rechengrundlagen!$J$1:$M$7,3,0)),"Igen",IF(AND(E188="ja",F188&gt;=VLOOKUP(C188,Rechengrundlagen!$J$1:$M$7,4,0)),"Igen","nem"))</f>
        <v>nem</v>
      </c>
    </row>
    <row r="189" spans="1:8" s="20" customFormat="1" ht="12.75" customHeight="1" thickTop="1" thickBot="1" x14ac:dyDescent="0.3">
      <c r="A189" s="94">
        <v>234310</v>
      </c>
      <c r="B189" s="77" t="s">
        <v>150</v>
      </c>
      <c r="C189" s="49" t="s">
        <v>130</v>
      </c>
      <c r="D189" s="25">
        <f>VLOOKUP(C189,Rechengrundlagen!$J$1:$M$6,2,0)</f>
        <v>2088</v>
      </c>
      <c r="E189" s="26" t="s">
        <v>131</v>
      </c>
      <c r="F189" s="26">
        <v>2.13</v>
      </c>
      <c r="G189" s="26">
        <f t="shared" si="12"/>
        <v>4.45</v>
      </c>
      <c r="H189" s="19" t="str">
        <f>IF(AND(E189="nein",F189&gt;=VLOOKUP(C189,Rechengrundlagen!$J$1:$M$7,3,0)),"Igen",IF(AND(E189="ja",F189&gt;=VLOOKUP(C189,Rechengrundlagen!$J$1:$M$7,4,0)),"Igen","nem"))</f>
        <v>nem</v>
      </c>
    </row>
    <row r="190" spans="1:8" s="20" customFormat="1" ht="12.75" customHeight="1" thickTop="1" thickBot="1" x14ac:dyDescent="0.3">
      <c r="A190" s="94">
        <v>234311</v>
      </c>
      <c r="B190" s="77" t="s">
        <v>149</v>
      </c>
      <c r="C190" s="49" t="s">
        <v>130</v>
      </c>
      <c r="D190" s="25">
        <f>VLOOKUP(C190,Rechengrundlagen!$J$1:$M$6,2,0)</f>
        <v>2088</v>
      </c>
      <c r="E190" s="26" t="s">
        <v>131</v>
      </c>
      <c r="F190" s="26">
        <v>2.25</v>
      </c>
      <c r="G190" s="26">
        <f t="shared" si="12"/>
        <v>4.7</v>
      </c>
      <c r="H190" s="19" t="str">
        <f>IF(AND(E190="nein",F190&gt;=VLOOKUP(C190,Rechengrundlagen!$J$1:$M$7,3,0)),"Igen",IF(AND(E190="ja",F190&gt;=VLOOKUP(C190,Rechengrundlagen!$J$1:$M$7,4,0)),"Igen","nem"))</f>
        <v>nem</v>
      </c>
    </row>
    <row r="191" spans="1:8" s="20" customFormat="1" ht="12.75" customHeight="1" thickTop="1" thickBot="1" x14ac:dyDescent="0.3">
      <c r="A191" s="94">
        <v>232931</v>
      </c>
      <c r="B191" s="77" t="s">
        <v>30</v>
      </c>
      <c r="C191" s="49" t="s">
        <v>130</v>
      </c>
      <c r="D191" s="25">
        <f>VLOOKUP(C191,Rechengrundlagen!$J$1:$M$6,2,0)</f>
        <v>2088</v>
      </c>
      <c r="E191" s="26" t="s">
        <v>131</v>
      </c>
      <c r="F191" s="26">
        <v>1.05</v>
      </c>
      <c r="G191" s="26">
        <f t="shared" si="10"/>
        <v>2.19</v>
      </c>
      <c r="H191" s="19" t="str">
        <f>IF(AND(E191="nein",F191&gt;=VLOOKUP(C191,Rechengrundlagen!$J$1:$M$7,3,0)),"Igen",IF(AND(E191="ja",F191&gt;=VLOOKUP(C191,Rechengrundlagen!$J$1:$M$7,4,0)),"Igen","nem"))</f>
        <v>nem</v>
      </c>
    </row>
    <row r="192" spans="1:8" s="20" customFormat="1" ht="12.75" customHeight="1" thickTop="1" thickBot="1" x14ac:dyDescent="0.3">
      <c r="A192" s="94">
        <v>232932</v>
      </c>
      <c r="B192" s="77" t="s">
        <v>31</v>
      </c>
      <c r="C192" s="49" t="s">
        <v>130</v>
      </c>
      <c r="D192" s="25">
        <f>VLOOKUP(C192,Rechengrundlagen!$J$1:$M$6,2,0)</f>
        <v>2088</v>
      </c>
      <c r="E192" s="26" t="s">
        <v>131</v>
      </c>
      <c r="F192" s="26">
        <v>1.4</v>
      </c>
      <c r="G192" s="26">
        <f t="shared" si="10"/>
        <v>2.92</v>
      </c>
      <c r="H192" s="19" t="str">
        <f>IF(AND(E192="nein",F192&gt;=VLOOKUP(C192,Rechengrundlagen!$J$1:$M$7,3,0)),"Igen",IF(AND(E192="ja",F192&gt;=VLOOKUP(C192,Rechengrundlagen!$J$1:$M$7,4,0)),"Igen","nem"))</f>
        <v>nem</v>
      </c>
    </row>
    <row r="193" spans="1:8" s="20" customFormat="1" ht="12.75" customHeight="1" thickTop="1" thickBot="1" x14ac:dyDescent="0.3">
      <c r="A193" s="94">
        <v>232933</v>
      </c>
      <c r="B193" s="77" t="s">
        <v>32</v>
      </c>
      <c r="C193" s="49" t="s">
        <v>130</v>
      </c>
      <c r="D193" s="25">
        <f>VLOOKUP(C193,Rechengrundlagen!$J$1:$M$6,2,0)</f>
        <v>2088</v>
      </c>
      <c r="E193" s="26" t="s">
        <v>131</v>
      </c>
      <c r="F193" s="26">
        <v>1.72</v>
      </c>
      <c r="G193" s="26">
        <f t="shared" si="10"/>
        <v>3.59</v>
      </c>
      <c r="H193" s="19" t="str">
        <f>IF(AND(E193="nein",F193&gt;=VLOOKUP(C193,Rechengrundlagen!$J$1:$M$7,3,0)),"Igen",IF(AND(E193="ja",F193&gt;=VLOOKUP(C193,Rechengrundlagen!$J$1:$M$7,4,0)),"Igen","nem"))</f>
        <v>nem</v>
      </c>
    </row>
    <row r="194" spans="1:8" s="20" customFormat="1" ht="12.75" customHeight="1" thickTop="1" thickBot="1" x14ac:dyDescent="0.3">
      <c r="A194" s="94">
        <v>232934</v>
      </c>
      <c r="B194" s="77" t="s">
        <v>33</v>
      </c>
      <c r="C194" s="49" t="s">
        <v>130</v>
      </c>
      <c r="D194" s="25">
        <f>VLOOKUP(C194,Rechengrundlagen!$J$1:$M$6,2,0)</f>
        <v>2088</v>
      </c>
      <c r="E194" s="26" t="s">
        <v>131</v>
      </c>
      <c r="F194" s="26">
        <v>2.0299999999999998</v>
      </c>
      <c r="G194" s="26">
        <f t="shared" si="10"/>
        <v>4.24</v>
      </c>
      <c r="H194" s="19" t="str">
        <f>IF(AND(E194="nein",F194&gt;=VLOOKUP(C194,Rechengrundlagen!$J$1:$M$7,3,0)),"Igen",IF(AND(E194="ja",F194&gt;=VLOOKUP(C194,Rechengrundlagen!$J$1:$M$7,4,0)),"Igen","nem"))</f>
        <v>nem</v>
      </c>
    </row>
    <row r="195" spans="1:8" s="20" customFormat="1" ht="12.75" customHeight="1" thickTop="1" thickBot="1" x14ac:dyDescent="0.3">
      <c r="A195" s="94">
        <v>232926</v>
      </c>
      <c r="B195" s="77" t="s">
        <v>34</v>
      </c>
      <c r="C195" s="49" t="s">
        <v>130</v>
      </c>
      <c r="D195" s="25">
        <f>VLOOKUP(C195,Rechengrundlagen!$J$1:$M$6,2,0)</f>
        <v>2088</v>
      </c>
      <c r="E195" s="26" t="s">
        <v>131</v>
      </c>
      <c r="F195" s="26">
        <v>2.2999999999999998</v>
      </c>
      <c r="G195" s="26">
        <f t="shared" si="10"/>
        <v>4.8</v>
      </c>
      <c r="H195" s="19" t="str">
        <f>IF(AND(E195="nein",F195&gt;=VLOOKUP(C195,Rechengrundlagen!$J$1:$M$7,3,0)),"Igen",IF(AND(E195="ja",F195&gt;=VLOOKUP(C195,Rechengrundlagen!$J$1:$M$7,4,0)),"Igen","nem"))</f>
        <v>nem</v>
      </c>
    </row>
    <row r="196" spans="1:8" s="20" customFormat="1" ht="12.75" customHeight="1" thickTop="1" thickBot="1" x14ac:dyDescent="0.3">
      <c r="A196" s="135">
        <v>220251</v>
      </c>
      <c r="B196" s="134" t="s">
        <v>26</v>
      </c>
      <c r="C196" s="131" t="s">
        <v>130</v>
      </c>
      <c r="D196" s="118">
        <f>VLOOKUP(C196,Rechengrundlagen!$J$1:$M$6,2,0)</f>
        <v>2088</v>
      </c>
      <c r="E196" s="119" t="s">
        <v>131</v>
      </c>
      <c r="F196" s="132">
        <v>1.5</v>
      </c>
      <c r="G196" s="132">
        <f t="shared" si="10"/>
        <v>3.13</v>
      </c>
      <c r="H196" s="19" t="str">
        <f>IF(AND(E196="nein",F196&gt;=VLOOKUP(C196,Rechengrundlagen!$J$1:$M$7,3,0)),"Igen",IF(AND(E196="ja",F196&gt;=VLOOKUP(C196,Rechengrundlagen!$J$1:$M$7,4,0)),"Igen","nem"))</f>
        <v>nem</v>
      </c>
    </row>
    <row r="197" spans="1:8" s="20" customFormat="1" ht="12.75" customHeight="1" thickTop="1" thickBot="1" x14ac:dyDescent="0.3">
      <c r="A197" s="135">
        <v>220252</v>
      </c>
      <c r="B197" s="134" t="s">
        <v>27</v>
      </c>
      <c r="C197" s="136" t="s">
        <v>130</v>
      </c>
      <c r="D197" s="137">
        <f>VLOOKUP(C197,Rechengrundlagen!$J$1:$M$6,2,0)</f>
        <v>2088</v>
      </c>
      <c r="E197" s="119" t="s">
        <v>131</v>
      </c>
      <c r="F197" s="138">
        <v>2</v>
      </c>
      <c r="G197" s="138">
        <f t="shared" si="10"/>
        <v>4.18</v>
      </c>
      <c r="H197" s="19" t="str">
        <f>IF(AND(E197="nein",F197&gt;=VLOOKUP(C197,Rechengrundlagen!$J$1:$M$7,3,0)),"Igen",IF(AND(E197="ja",F197&gt;=VLOOKUP(C197,Rechengrundlagen!$J$1:$M$7,4,0)),"Igen","nem"))</f>
        <v>nem</v>
      </c>
    </row>
    <row r="198" spans="1:8" s="20" customFormat="1" ht="12.75" customHeight="1" thickTop="1" thickBot="1" x14ac:dyDescent="0.3">
      <c r="A198" s="135">
        <v>220253</v>
      </c>
      <c r="B198" s="134" t="s">
        <v>28</v>
      </c>
      <c r="C198" s="131" t="s">
        <v>130</v>
      </c>
      <c r="D198" s="118">
        <f>VLOOKUP(C198,Rechengrundlagen!$J$1:$M$6,2,0)</f>
        <v>2088</v>
      </c>
      <c r="E198" s="119" t="s">
        <v>131</v>
      </c>
      <c r="F198" s="132">
        <v>2.5</v>
      </c>
      <c r="G198" s="132">
        <f t="shared" si="10"/>
        <v>5.22</v>
      </c>
      <c r="H198" s="19" t="str">
        <f>IF(AND(E198="nein",F198&gt;=VLOOKUP(C198,Rechengrundlagen!$J$1:$M$7,3,0)),"Igen",IF(AND(E198="ja",F198&gt;=VLOOKUP(C198,Rechengrundlagen!$J$1:$M$7,4,0)),"Igen","nem"))</f>
        <v>nem</v>
      </c>
    </row>
    <row r="199" spans="1:8" s="20" customFormat="1" ht="12.75" customHeight="1" thickTop="1" thickBot="1" x14ac:dyDescent="0.3">
      <c r="A199" s="135">
        <v>220254</v>
      </c>
      <c r="B199" s="134" t="s">
        <v>29</v>
      </c>
      <c r="C199" s="131" t="s">
        <v>130</v>
      </c>
      <c r="D199" s="118">
        <f>VLOOKUP(C199,Rechengrundlagen!$J$1:$M$6,2,0)</f>
        <v>2088</v>
      </c>
      <c r="E199" s="119" t="s">
        <v>131</v>
      </c>
      <c r="F199" s="132">
        <v>2.2999999999999998</v>
      </c>
      <c r="G199" s="132">
        <f t="shared" si="10"/>
        <v>4.8</v>
      </c>
      <c r="H199" s="19" t="str">
        <f>IF(AND(E199="nein",F199&gt;=VLOOKUP(C199,Rechengrundlagen!$J$1:$M$7,3,0)),"Igen",IF(AND(E199="ja",F199&gt;=VLOOKUP(C199,Rechengrundlagen!$J$1:$M$7,4,0)),"Igen","nem"))</f>
        <v>nem</v>
      </c>
    </row>
    <row r="200" spans="1:8" s="20" customFormat="1" ht="12.75" customHeight="1" thickTop="1" thickBot="1" x14ac:dyDescent="0.3">
      <c r="A200" s="135">
        <v>220255</v>
      </c>
      <c r="B200" s="134" t="s">
        <v>64</v>
      </c>
      <c r="C200" s="131" t="s">
        <v>130</v>
      </c>
      <c r="D200" s="118">
        <f>VLOOKUP(C200,Rechengrundlagen!$J$1:$M$6,2,0)</f>
        <v>2088</v>
      </c>
      <c r="E200" s="119" t="s">
        <v>131</v>
      </c>
      <c r="F200" s="132">
        <v>1.5</v>
      </c>
      <c r="G200" s="132">
        <f t="shared" si="10"/>
        <v>3.13</v>
      </c>
      <c r="H200" s="19" t="str">
        <f>IF(AND(E200="nein",F200&gt;=VLOOKUP(C200,Rechengrundlagen!$J$1:$M$7,3,0)),"Igen",IF(AND(E200="ja",F200&gt;=VLOOKUP(C200,Rechengrundlagen!$J$1:$M$7,4,0)),"Igen","nem"))</f>
        <v>nem</v>
      </c>
    </row>
    <row r="201" spans="1:8" s="20" customFormat="1" ht="12.75" customHeight="1" thickTop="1" thickBot="1" x14ac:dyDescent="0.3">
      <c r="A201" s="135">
        <v>220256</v>
      </c>
      <c r="B201" s="134" t="s">
        <v>32</v>
      </c>
      <c r="C201" s="131" t="s">
        <v>130</v>
      </c>
      <c r="D201" s="118">
        <f>VLOOKUP(C201,Rechengrundlagen!$J$1:$M$6,2,0)</f>
        <v>2088</v>
      </c>
      <c r="E201" s="119" t="s">
        <v>131</v>
      </c>
      <c r="F201" s="132">
        <v>2</v>
      </c>
      <c r="G201" s="132">
        <f t="shared" si="10"/>
        <v>4.18</v>
      </c>
      <c r="H201" s="19" t="str">
        <f>IF(AND(E201="nein",F201&gt;=VLOOKUP(C201,Rechengrundlagen!$J$1:$M$7,3,0)),"Igen",IF(AND(E201="ja",F201&gt;=VLOOKUP(C201,Rechengrundlagen!$J$1:$M$7,4,0)),"Igen","nem"))</f>
        <v>nem</v>
      </c>
    </row>
    <row r="202" spans="1:8" s="20" customFormat="1" ht="12.75" customHeight="1" thickTop="1" thickBot="1" x14ac:dyDescent="0.3">
      <c r="A202" s="135">
        <v>220257</v>
      </c>
      <c r="B202" s="134" t="s">
        <v>33</v>
      </c>
      <c r="C202" s="131" t="s">
        <v>130</v>
      </c>
      <c r="D202" s="118">
        <f>VLOOKUP(C202,Rechengrundlagen!$J$1:$M$6,2,0)</f>
        <v>2088</v>
      </c>
      <c r="E202" s="119" t="s">
        <v>131</v>
      </c>
      <c r="F202" s="132">
        <v>2.5</v>
      </c>
      <c r="G202" s="132">
        <f t="shared" si="10"/>
        <v>5.22</v>
      </c>
      <c r="H202" s="19" t="str">
        <f>IF(AND(E202="nein",F202&gt;=VLOOKUP(C202,Rechengrundlagen!$J$1:$M$7,3,0)),"Igen",IF(AND(E202="ja",F202&gt;=VLOOKUP(C202,Rechengrundlagen!$J$1:$M$7,4,0)),"Igen","nem"))</f>
        <v>nem</v>
      </c>
    </row>
    <row r="203" spans="1:8" s="20" customFormat="1" ht="12.75" customHeight="1" thickTop="1" thickBot="1" x14ac:dyDescent="0.3">
      <c r="A203" s="139">
        <v>220258</v>
      </c>
      <c r="B203" s="140" t="s">
        <v>34</v>
      </c>
      <c r="C203" s="141" t="s">
        <v>130</v>
      </c>
      <c r="D203" s="123">
        <f>VLOOKUP(C203,Rechengrundlagen!$J$1:$M$6,2,0)</f>
        <v>2088</v>
      </c>
      <c r="E203" s="124" t="s">
        <v>131</v>
      </c>
      <c r="F203" s="142">
        <v>2.2999999999999998</v>
      </c>
      <c r="G203" s="142">
        <f t="shared" si="10"/>
        <v>4.8</v>
      </c>
      <c r="H203" s="19" t="str">
        <f>IF(AND(E203="nein",F203&gt;=VLOOKUP(C203,Rechengrundlagen!$J$1:$M$7,3,0)),"Igen",IF(AND(E203="ja",F203&gt;=VLOOKUP(C203,Rechengrundlagen!$J$1:$M$7,4,0)),"Igen","nem"))</f>
        <v>nem</v>
      </c>
    </row>
    <row r="204" spans="1:8" s="20" customFormat="1" ht="12.75" customHeight="1" thickTop="1" thickBot="1" x14ac:dyDescent="0.3">
      <c r="A204" s="33"/>
      <c r="B204" s="34"/>
      <c r="C204" s="61"/>
      <c r="D204" s="62"/>
      <c r="E204" s="61"/>
      <c r="F204" s="61"/>
      <c r="G204" s="61"/>
      <c r="H204" s="19"/>
    </row>
    <row r="205" spans="1:8" s="20" customFormat="1" ht="12.75" customHeight="1" thickTop="1" thickBot="1" x14ac:dyDescent="0.3">
      <c r="A205" s="95">
        <v>185349</v>
      </c>
      <c r="B205" s="96" t="s">
        <v>35</v>
      </c>
      <c r="C205" s="48" t="s">
        <v>130</v>
      </c>
      <c r="D205" s="17">
        <f>VLOOKUP(C205,Rechengrundlagen!$J$1:$M$6,2,0)</f>
        <v>2088</v>
      </c>
      <c r="E205" s="18" t="s">
        <v>131</v>
      </c>
      <c r="F205" s="18">
        <v>2.6</v>
      </c>
      <c r="G205" s="18">
        <f t="shared" si="10"/>
        <v>5.43</v>
      </c>
      <c r="H205" s="19" t="str">
        <f>IF(AND(E205="nein",F205&gt;=VLOOKUP(C205,Rechengrundlagen!$J$1:$M$7,3,0)),"Igen",IF(AND(E205="ja",F205&gt;=VLOOKUP(C205,Rechengrundlagen!$J$1:$M$7,4,0)),"Igen","nem"))</f>
        <v>nem</v>
      </c>
    </row>
    <row r="206" spans="1:8" s="20" customFormat="1" ht="12.75" customHeight="1" thickTop="1" thickBot="1" x14ac:dyDescent="0.3">
      <c r="A206" s="97">
        <v>182135</v>
      </c>
      <c r="B206" s="98" t="s">
        <v>36</v>
      </c>
      <c r="C206" s="49" t="s">
        <v>130</v>
      </c>
      <c r="D206" s="25">
        <f>VLOOKUP(C206,Rechengrundlagen!$J$1:$M$6,2,0)</f>
        <v>2088</v>
      </c>
      <c r="E206" s="26" t="s">
        <v>131</v>
      </c>
      <c r="F206" s="26">
        <v>2.5</v>
      </c>
      <c r="G206" s="26">
        <f t="shared" si="10"/>
        <v>5.22</v>
      </c>
      <c r="H206" s="19" t="str">
        <f>IF(AND(E206="nein",F206&gt;=VLOOKUP(C206,Rechengrundlagen!$J$1:$M$7,3,0)),"Igen",IF(AND(E206="ja",F206&gt;=VLOOKUP(C206,Rechengrundlagen!$J$1:$M$7,4,0)),"Igen","nem"))</f>
        <v>nem</v>
      </c>
    </row>
    <row r="207" spans="1:8" s="20" customFormat="1" ht="12.75" customHeight="1" thickTop="1" thickBot="1" x14ac:dyDescent="0.3">
      <c r="A207" s="97">
        <v>220894</v>
      </c>
      <c r="B207" s="98" t="s">
        <v>37</v>
      </c>
      <c r="C207" s="49" t="s">
        <v>130</v>
      </c>
      <c r="D207" s="25">
        <f>VLOOKUP(C207,Rechengrundlagen!$J$1:$M$6,2,0)</f>
        <v>2088</v>
      </c>
      <c r="E207" s="26" t="s">
        <v>131</v>
      </c>
      <c r="F207" s="26">
        <v>3.35</v>
      </c>
      <c r="G207" s="26">
        <f t="shared" si="10"/>
        <v>6.99</v>
      </c>
      <c r="H207" s="19" t="str">
        <f>IF(AND(E207="nein",F207&gt;=VLOOKUP(C207,Rechengrundlagen!$J$1:$M$7,3,0)),"Igen",IF(AND(E207="ja",F207&gt;=VLOOKUP(C207,Rechengrundlagen!$J$1:$M$7,4,0)),"Igen","nem"))</f>
        <v>nem</v>
      </c>
    </row>
    <row r="208" spans="1:8" s="20" customFormat="1" ht="12.75" customHeight="1" thickTop="1" thickBot="1" x14ac:dyDescent="0.3">
      <c r="A208" s="97">
        <v>222553</v>
      </c>
      <c r="B208" s="98" t="s">
        <v>160</v>
      </c>
      <c r="C208" s="49" t="s">
        <v>130</v>
      </c>
      <c r="D208" s="25">
        <f>VLOOKUP(C208,Rechengrundlagen!$J$1:$M$6,2,0)</f>
        <v>2088</v>
      </c>
      <c r="E208" s="26" t="s">
        <v>131</v>
      </c>
      <c r="F208" s="26">
        <v>2</v>
      </c>
      <c r="G208" s="26">
        <f t="shared" ref="G208:G209" si="13">ROUND((F208*D208/1000),2)</f>
        <v>4.18</v>
      </c>
      <c r="H208" s="19" t="str">
        <f>IF(AND(E208="nein",F208&gt;=VLOOKUP(C208,Rechengrundlagen!$J$1:$M$7,3,0)),"Igen",IF(AND(E208="ja",F208&gt;=VLOOKUP(C208,Rechengrundlagen!$J$1:$M$7,4,0)),"Igen","nem"))</f>
        <v>nem</v>
      </c>
    </row>
    <row r="209" spans="1:8" s="20" customFormat="1" ht="12.75" customHeight="1" thickTop="1" thickBot="1" x14ac:dyDescent="0.3">
      <c r="A209" s="97">
        <v>222552</v>
      </c>
      <c r="B209" s="98" t="s">
        <v>161</v>
      </c>
      <c r="C209" s="49" t="s">
        <v>130</v>
      </c>
      <c r="D209" s="25">
        <f>VLOOKUP(C209,Rechengrundlagen!$J$1:$M$6,2,0)</f>
        <v>2088</v>
      </c>
      <c r="E209" s="26" t="s">
        <v>131</v>
      </c>
      <c r="F209" s="26">
        <v>2.5</v>
      </c>
      <c r="G209" s="26">
        <f t="shared" si="13"/>
        <v>5.22</v>
      </c>
      <c r="H209" s="19" t="str">
        <f>IF(AND(E209="nein",F209&gt;=VLOOKUP(C209,Rechengrundlagen!$J$1:$M$7,3,0)),"Igen",IF(AND(E209="ja",F209&gt;=VLOOKUP(C209,Rechengrundlagen!$J$1:$M$7,4,0)),"Igen","nem"))</f>
        <v>nem</v>
      </c>
    </row>
    <row r="210" spans="1:8" s="20" customFormat="1" ht="12.75" customHeight="1" thickTop="1" thickBot="1" x14ac:dyDescent="0.35">
      <c r="A210" s="97">
        <v>223374</v>
      </c>
      <c r="B210" s="99" t="s">
        <v>38</v>
      </c>
      <c r="C210" s="49" t="s">
        <v>130</v>
      </c>
      <c r="D210" s="25">
        <f>VLOOKUP(C210,Rechengrundlagen!$J$1:$M$6,2,0)</f>
        <v>2088</v>
      </c>
      <c r="E210" s="26" t="s">
        <v>131</v>
      </c>
      <c r="F210" s="26">
        <v>5.99</v>
      </c>
      <c r="G210" s="26">
        <f t="shared" si="10"/>
        <v>12.51</v>
      </c>
      <c r="H210" s="154" t="str">
        <f>IF(AND(E210="nein",F210&gt;=VLOOKUP(C210,Rechengrundlagen!$J$1:$M$7,3,0)),"Igen",IF(AND(E210="ja",F210&gt;=VLOOKUP(C210,Rechengrundlagen!$J$1:$M$7,4,0)),"Igen","nem"))</f>
        <v>Igen</v>
      </c>
    </row>
    <row r="211" spans="1:8" s="20" customFormat="1" ht="12.75" customHeight="1" thickTop="1" thickBot="1" x14ac:dyDescent="0.35">
      <c r="A211" s="97">
        <v>223375</v>
      </c>
      <c r="B211" s="99" t="s">
        <v>39</v>
      </c>
      <c r="C211" s="49" t="s">
        <v>130</v>
      </c>
      <c r="D211" s="25">
        <f>VLOOKUP(C211,Rechengrundlagen!$J$1:$M$6,2,0)</f>
        <v>2088</v>
      </c>
      <c r="E211" s="26" t="s">
        <v>131</v>
      </c>
      <c r="F211" s="26">
        <v>7.2</v>
      </c>
      <c r="G211" s="26">
        <f t="shared" si="10"/>
        <v>15.03</v>
      </c>
      <c r="H211" s="154" t="str">
        <f>IF(AND(E211="nein",F211&gt;=VLOOKUP(C211,Rechengrundlagen!$J$1:$M$7,3,0)),"Igen",IF(AND(E211="ja",F211&gt;=VLOOKUP(C211,Rechengrundlagen!$J$1:$M$7,4,0)),"Igen","nem"))</f>
        <v>Igen</v>
      </c>
    </row>
    <row r="212" spans="1:8" s="20" customFormat="1" ht="12.75" customHeight="1" thickTop="1" thickBot="1" x14ac:dyDescent="0.35">
      <c r="A212" s="97">
        <v>231909</v>
      </c>
      <c r="B212" s="99" t="s">
        <v>40</v>
      </c>
      <c r="C212" s="49" t="s">
        <v>130</v>
      </c>
      <c r="D212" s="25">
        <f>VLOOKUP(C212,Rechengrundlagen!$J$1:$M$6,2,0)</f>
        <v>2088</v>
      </c>
      <c r="E212" s="26" t="s">
        <v>131</v>
      </c>
      <c r="F212" s="26">
        <v>10</v>
      </c>
      <c r="G212" s="26">
        <f t="shared" si="10"/>
        <v>20.88</v>
      </c>
      <c r="H212" s="154" t="str">
        <f>IF(AND(E212="nein",F212&gt;=VLOOKUP(C212,Rechengrundlagen!$J$1:$M$7,3,0)),"Igen",IF(AND(E212="ja",F212&gt;=VLOOKUP(C212,Rechengrundlagen!$J$1:$M$7,4,0)),"Igen","nem"))</f>
        <v>Igen</v>
      </c>
    </row>
    <row r="213" spans="1:8" s="20" customFormat="1" ht="12.75" customHeight="1" thickTop="1" thickBot="1" x14ac:dyDescent="0.35">
      <c r="A213" s="97">
        <v>223376</v>
      </c>
      <c r="B213" s="99" t="s">
        <v>41</v>
      </c>
      <c r="C213" s="49" t="s">
        <v>130</v>
      </c>
      <c r="D213" s="25">
        <f>VLOOKUP(C213,Rechengrundlagen!$J$1:$M$6,2,0)</f>
        <v>2088</v>
      </c>
      <c r="E213" s="26" t="s">
        <v>131</v>
      </c>
      <c r="F213" s="26">
        <v>10</v>
      </c>
      <c r="G213" s="26">
        <f t="shared" si="10"/>
        <v>20.88</v>
      </c>
      <c r="H213" s="154" t="str">
        <f>IF(AND(E213="nein",F213&gt;=VLOOKUP(C213,Rechengrundlagen!$J$1:$M$7,3,0)),"Igen",IF(AND(E213="ja",F213&gt;=VLOOKUP(C213,Rechengrundlagen!$J$1:$M$7,4,0)),"Igen","nem"))</f>
        <v>Igen</v>
      </c>
    </row>
    <row r="214" spans="1:8" s="20" customFormat="1" ht="12.75" customHeight="1" thickTop="1" thickBot="1" x14ac:dyDescent="0.35">
      <c r="A214" s="94">
        <v>223377</v>
      </c>
      <c r="B214" s="100" t="s">
        <v>42</v>
      </c>
      <c r="C214" s="49" t="s">
        <v>130</v>
      </c>
      <c r="D214" s="25">
        <f>VLOOKUP(C214,Rechengrundlagen!$J$1:$M$6,2,0)</f>
        <v>2088</v>
      </c>
      <c r="E214" s="26" t="s">
        <v>131</v>
      </c>
      <c r="F214" s="26">
        <v>12</v>
      </c>
      <c r="G214" s="26">
        <f t="shared" si="10"/>
        <v>25.06</v>
      </c>
      <c r="H214" s="154" t="str">
        <f>IF(AND(E214="nein",F214&gt;=VLOOKUP(C214,Rechengrundlagen!$J$1:$M$7,3,0)),"Igen",IF(AND(E214="ja",F214&gt;=VLOOKUP(C214,Rechengrundlagen!$J$1:$M$7,4,0)),"Igen","nem"))</f>
        <v>Igen</v>
      </c>
    </row>
    <row r="215" spans="1:8" s="20" customFormat="1" ht="12.75" customHeight="1" thickTop="1" thickBot="1" x14ac:dyDescent="0.35">
      <c r="A215" s="94">
        <v>223378</v>
      </c>
      <c r="B215" s="100" t="s">
        <v>43</v>
      </c>
      <c r="C215" s="49" t="s">
        <v>130</v>
      </c>
      <c r="D215" s="25">
        <f>VLOOKUP(C215,Rechengrundlagen!$J$1:$M$6,2,0)</f>
        <v>2088</v>
      </c>
      <c r="E215" s="26" t="s">
        <v>131</v>
      </c>
      <c r="F215" s="26">
        <v>14.5</v>
      </c>
      <c r="G215" s="26">
        <f t="shared" si="10"/>
        <v>30.28</v>
      </c>
      <c r="H215" s="154" t="str">
        <f>IF(AND(E215="nein",F215&gt;=VLOOKUP(C215,Rechengrundlagen!$J$1:$M$7,3,0)),"Igen",IF(AND(E215="ja",F215&gt;=VLOOKUP(C215,Rechengrundlagen!$J$1:$M$7,4,0)),"Igen","nem"))</f>
        <v>Igen</v>
      </c>
    </row>
    <row r="216" spans="1:8" s="20" customFormat="1" ht="12.75" customHeight="1" thickTop="1" thickBot="1" x14ac:dyDescent="0.3">
      <c r="A216" s="101">
        <v>230012</v>
      </c>
      <c r="B216" s="102" t="s">
        <v>44</v>
      </c>
      <c r="C216" s="60" t="s">
        <v>127</v>
      </c>
      <c r="D216" s="31">
        <f>VLOOKUP(C216,Rechengrundlagen!$J$1:$M$6,2,0)</f>
        <v>1430</v>
      </c>
      <c r="E216" s="32" t="s">
        <v>131</v>
      </c>
      <c r="F216" s="32">
        <v>5.99</v>
      </c>
      <c r="G216" s="32">
        <f t="shared" si="10"/>
        <v>8.57</v>
      </c>
      <c r="H216" s="155" t="str">
        <f>IF(AND(E216="nein",F216&gt;=VLOOKUP(C216,Rechengrundlagen!$J$1:$M$7,3,0)),"Igen",IF(AND(E216="ja",F216&gt;=VLOOKUP(C216,Rechengrundlagen!$J$1:$M$7,4,0)),"Igen","nem"))</f>
        <v>nem</v>
      </c>
    </row>
    <row r="217" spans="1:8" s="20" customFormat="1" ht="12.75" customHeight="1" thickTop="1" x14ac:dyDescent="0.25">
      <c r="C217" s="61"/>
      <c r="D217" s="62"/>
      <c r="E217" s="61"/>
      <c r="F217" s="61"/>
      <c r="G217" s="61"/>
      <c r="H217" s="35"/>
    </row>
    <row r="218" spans="1:8" s="20" customFormat="1" ht="12.75" customHeight="1" thickBot="1" x14ac:dyDescent="0.3">
      <c r="C218" s="61"/>
      <c r="D218" s="62"/>
      <c r="E218" s="61"/>
      <c r="F218" s="61"/>
      <c r="G218" s="61"/>
      <c r="H218" s="35"/>
    </row>
    <row r="219" spans="1:8" s="20" customFormat="1" ht="12.75" customHeight="1" thickTop="1" thickBot="1" x14ac:dyDescent="0.3">
      <c r="A219" s="103">
        <v>233514</v>
      </c>
      <c r="B219" s="104" t="s">
        <v>196</v>
      </c>
      <c r="C219" s="48" t="s">
        <v>130</v>
      </c>
      <c r="D219" s="17">
        <f>VLOOKUP(C219,Rechengrundlagen!$J$1:$M$6,2,0)</f>
        <v>2088</v>
      </c>
      <c r="E219" s="18" t="s">
        <v>131</v>
      </c>
      <c r="F219" s="18">
        <v>3</v>
      </c>
      <c r="G219" s="18">
        <f t="shared" si="10"/>
        <v>6.26</v>
      </c>
      <c r="H219" s="163" t="str">
        <f>IF(AND(E219="nein",F219&gt;=VLOOKUP(C219,Rechengrundlagen!$J$1:$M$7,3,0)),"Igen",IF(AND(E219="ja",F219&gt;=VLOOKUP(C219,Rechengrundlagen!$J$1:$M$7,4,0)),"Igen","nem"))</f>
        <v>nem</v>
      </c>
    </row>
    <row r="220" spans="1:8" s="20" customFormat="1" ht="12.75" customHeight="1" thickBot="1" x14ac:dyDescent="0.3">
      <c r="A220" s="105">
        <v>230143</v>
      </c>
      <c r="B220" s="106" t="s">
        <v>197</v>
      </c>
      <c r="C220" s="49" t="s">
        <v>129</v>
      </c>
      <c r="D220" s="25">
        <f>VLOOKUP(C220,Rechengrundlagen!$J$1:$M$6,2,0)</f>
        <v>1774</v>
      </c>
      <c r="E220" s="26" t="s">
        <v>131</v>
      </c>
      <c r="F220" s="26">
        <v>2.5</v>
      </c>
      <c r="G220" s="26">
        <f t="shared" si="10"/>
        <v>4.4400000000000004</v>
      </c>
      <c r="H220" s="162" t="str">
        <f>IF(AND(E220="nein",F220&gt;=VLOOKUP(C220,Rechengrundlagen!$J$1:$M$7,3,0)),"Igen",IF(AND(E220="ja",F220&gt;=VLOOKUP(C220,Rechengrundlagen!$J$1:$M$7,4,0)),"Igen","nem"))</f>
        <v>nem</v>
      </c>
    </row>
    <row r="221" spans="1:8" s="20" customFormat="1" ht="12.75" customHeight="1" thickTop="1" thickBot="1" x14ac:dyDescent="0.3">
      <c r="A221" s="105">
        <v>230144</v>
      </c>
      <c r="B221" s="106" t="s">
        <v>198</v>
      </c>
      <c r="C221" s="49" t="s">
        <v>129</v>
      </c>
      <c r="D221" s="25">
        <f>VLOOKUP(C221,Rechengrundlagen!$J$1:$M$6,2,0)</f>
        <v>1774</v>
      </c>
      <c r="E221" s="26" t="s">
        <v>131</v>
      </c>
      <c r="F221" s="26">
        <v>2.7</v>
      </c>
      <c r="G221" s="26">
        <f t="shared" si="10"/>
        <v>4.79</v>
      </c>
      <c r="H221" s="19" t="str">
        <f>IF(AND(E221="nein",F221&gt;=VLOOKUP(C221,Rechengrundlagen!$J$1:$M$7,3,0)),"Igen",IF(AND(E221="ja",F221&gt;=VLOOKUP(C221,Rechengrundlagen!$J$1:$M$7,4,0)),"Igen","nem"))</f>
        <v>nem</v>
      </c>
    </row>
    <row r="222" spans="1:8" s="20" customFormat="1" ht="12.75" customHeight="1" thickTop="1" thickBot="1" x14ac:dyDescent="0.3">
      <c r="A222" s="105">
        <v>230145</v>
      </c>
      <c r="B222" s="106" t="s">
        <v>199</v>
      </c>
      <c r="C222" s="49" t="s">
        <v>129</v>
      </c>
      <c r="D222" s="25">
        <f>VLOOKUP(C222,Rechengrundlagen!$J$1:$M$6,2,0)</f>
        <v>1774</v>
      </c>
      <c r="E222" s="26" t="s">
        <v>131</v>
      </c>
      <c r="F222" s="26">
        <v>2.5</v>
      </c>
      <c r="G222" s="26">
        <f t="shared" si="10"/>
        <v>4.4400000000000004</v>
      </c>
      <c r="H222" s="19" t="str">
        <f>IF(AND(E222="nein",F222&gt;=VLOOKUP(C222,Rechengrundlagen!$J$1:$M$7,3,0)),"Igen",IF(AND(E222="ja",F222&gt;=VLOOKUP(C222,Rechengrundlagen!$J$1:$M$7,4,0)),"Igen","nem"))</f>
        <v>nem</v>
      </c>
    </row>
    <row r="223" spans="1:8" s="20" customFormat="1" ht="12.75" customHeight="1" thickTop="1" thickBot="1" x14ac:dyDescent="0.3">
      <c r="A223" s="105">
        <v>230146</v>
      </c>
      <c r="B223" s="106" t="s">
        <v>200</v>
      </c>
      <c r="C223" s="49" t="s">
        <v>129</v>
      </c>
      <c r="D223" s="25">
        <f>VLOOKUP(C223,Rechengrundlagen!$J$1:$M$6,2,0)</f>
        <v>1774</v>
      </c>
      <c r="E223" s="26" t="s">
        <v>131</v>
      </c>
      <c r="F223" s="26">
        <v>2.7</v>
      </c>
      <c r="G223" s="26">
        <f t="shared" si="10"/>
        <v>4.79</v>
      </c>
      <c r="H223" s="19" t="str">
        <f>IF(AND(E223="nein",F223&gt;=VLOOKUP(C223,Rechengrundlagen!$J$1:$M$7,3,0)),"Igen",IF(AND(E223="ja",F223&gt;=VLOOKUP(C223,Rechengrundlagen!$J$1:$M$7,4,0)),"Igen","nem"))</f>
        <v>nem</v>
      </c>
    </row>
    <row r="224" spans="1:8" s="20" customFormat="1" ht="12.75" customHeight="1" thickTop="1" thickBot="1" x14ac:dyDescent="0.3">
      <c r="A224" s="105">
        <v>233897</v>
      </c>
      <c r="B224" s="106" t="s">
        <v>201</v>
      </c>
      <c r="C224" s="49" t="s">
        <v>129</v>
      </c>
      <c r="D224" s="25">
        <f>VLOOKUP(C224,Rechengrundlagen!$J$1:$M$6,2,0)</f>
        <v>1774</v>
      </c>
      <c r="E224" s="26" t="s">
        <v>131</v>
      </c>
      <c r="F224" s="26">
        <v>2.5</v>
      </c>
      <c r="G224" s="26">
        <f t="shared" si="10"/>
        <v>4.4400000000000004</v>
      </c>
      <c r="H224" s="19" t="str">
        <f>IF(AND(E224="nein",F224&gt;=VLOOKUP(C224,Rechengrundlagen!$J$1:$M$7,3,0)),"Igen",IF(AND(E224="ja",F224&gt;=VLOOKUP(C224,Rechengrundlagen!$J$1:$M$7,4,0)),"Igen","nem"))</f>
        <v>nem</v>
      </c>
    </row>
    <row r="225" spans="1:8" s="20" customFormat="1" ht="12.75" customHeight="1" thickTop="1" thickBot="1" x14ac:dyDescent="0.3">
      <c r="A225" s="105">
        <v>233254</v>
      </c>
      <c r="B225" s="106" t="s">
        <v>202</v>
      </c>
      <c r="C225" s="49" t="s">
        <v>129</v>
      </c>
      <c r="D225" s="25">
        <f>VLOOKUP(C225,Rechengrundlagen!$J$1:$M$6,2,0)</f>
        <v>1774</v>
      </c>
      <c r="E225" s="26" t="s">
        <v>131</v>
      </c>
      <c r="F225" s="26">
        <v>2.5</v>
      </c>
      <c r="G225" s="26">
        <f t="shared" si="10"/>
        <v>4.4400000000000004</v>
      </c>
      <c r="H225" s="19" t="str">
        <f>IF(AND(E225="nein",F225&gt;=VLOOKUP(C225,Rechengrundlagen!$J$1:$M$7,3,0)),"Igen",IF(AND(E225="ja",F225&gt;=VLOOKUP(C225,Rechengrundlagen!$J$1:$M$7,4,0)),"Igen","nem"))</f>
        <v>nem</v>
      </c>
    </row>
    <row r="226" spans="1:8" s="20" customFormat="1" ht="12.75" customHeight="1" thickTop="1" thickBot="1" x14ac:dyDescent="0.3">
      <c r="A226" s="105">
        <v>233255</v>
      </c>
      <c r="B226" s="106" t="s">
        <v>203</v>
      </c>
      <c r="C226" s="49" t="s">
        <v>129</v>
      </c>
      <c r="D226" s="25">
        <f>VLOOKUP(C226,Rechengrundlagen!$J$1:$M$6,2,0)</f>
        <v>1774</v>
      </c>
      <c r="E226" s="26" t="s">
        <v>131</v>
      </c>
      <c r="F226" s="26">
        <v>2.7</v>
      </c>
      <c r="G226" s="26">
        <f t="shared" si="10"/>
        <v>4.79</v>
      </c>
      <c r="H226" s="19" t="str">
        <f>IF(AND(E226="nein",F226&gt;=VLOOKUP(C226,Rechengrundlagen!$J$1:$M$7,3,0)),"Igen",IF(AND(E226="ja",F226&gt;=VLOOKUP(C226,Rechengrundlagen!$J$1:$M$7,4,0)),"Igen","nem"))</f>
        <v>nem</v>
      </c>
    </row>
    <row r="227" spans="1:8" s="20" customFormat="1" ht="12.75" customHeight="1" thickTop="1" thickBot="1" x14ac:dyDescent="0.3">
      <c r="A227" s="105">
        <v>74360</v>
      </c>
      <c r="B227" s="106" t="s">
        <v>204</v>
      </c>
      <c r="C227" s="49" t="s">
        <v>129</v>
      </c>
      <c r="D227" s="25">
        <f>VLOOKUP(C227,Rechengrundlagen!$J$1:$M$6,2,0)</f>
        <v>1774</v>
      </c>
      <c r="E227" s="26" t="s">
        <v>131</v>
      </c>
      <c r="F227" s="26">
        <v>2.7</v>
      </c>
      <c r="G227" s="26">
        <f t="shared" si="10"/>
        <v>4.79</v>
      </c>
      <c r="H227" s="19" t="str">
        <f>IF(AND(E227="nein",F227&gt;=VLOOKUP(C227,Rechengrundlagen!$J$1:$M$7,3,0)),"Igen",IF(AND(E227="ja",F227&gt;=VLOOKUP(C227,Rechengrundlagen!$J$1:$M$7,4,0)),"Igen","nem"))</f>
        <v>nem</v>
      </c>
    </row>
    <row r="228" spans="1:8" s="20" customFormat="1" ht="12.75" customHeight="1" thickTop="1" thickBot="1" x14ac:dyDescent="0.3">
      <c r="A228" s="105">
        <v>185281</v>
      </c>
      <c r="B228" s="106" t="s">
        <v>205</v>
      </c>
      <c r="C228" s="49" t="s">
        <v>129</v>
      </c>
      <c r="D228" s="25">
        <f>VLOOKUP(C228,Rechengrundlagen!$J$1:$M$6,2,0)</f>
        <v>1774</v>
      </c>
      <c r="E228" s="26" t="s">
        <v>131</v>
      </c>
      <c r="F228" s="26">
        <v>3.1</v>
      </c>
      <c r="G228" s="26">
        <f t="shared" si="10"/>
        <v>5.5</v>
      </c>
      <c r="H228" s="19" t="str">
        <f>IF(AND(E228="nein",F228&gt;=VLOOKUP(C228,Rechengrundlagen!$J$1:$M$7,3,0)),"Igen",IF(AND(E228="ja",F228&gt;=VLOOKUP(C228,Rechengrundlagen!$J$1:$M$7,4,0)),"Igen","nem"))</f>
        <v>nem</v>
      </c>
    </row>
    <row r="229" spans="1:8" s="20" customFormat="1" ht="12.75" customHeight="1" thickTop="1" thickBot="1" x14ac:dyDescent="0.3">
      <c r="A229" s="105">
        <v>220466</v>
      </c>
      <c r="B229" s="106" t="s">
        <v>206</v>
      </c>
      <c r="C229" s="49" t="s">
        <v>129</v>
      </c>
      <c r="D229" s="25">
        <f>VLOOKUP(C229,Rechengrundlagen!$J$1:$M$6,2,0)</f>
        <v>1774</v>
      </c>
      <c r="E229" s="26" t="s">
        <v>131</v>
      </c>
      <c r="F229" s="26">
        <v>3.6</v>
      </c>
      <c r="G229" s="26">
        <f t="shared" si="10"/>
        <v>6.39</v>
      </c>
      <c r="H229" s="19" t="str">
        <f>IF(AND(E229="nein",F229&gt;=VLOOKUP(C229,Rechengrundlagen!$J$1:$M$7,3,0)),"Igen",IF(AND(E229="ja",F229&gt;=VLOOKUP(C229,Rechengrundlagen!$J$1:$M$7,4,0)),"Igen","nem"))</f>
        <v>nem</v>
      </c>
    </row>
    <row r="230" spans="1:8" s="20" customFormat="1" ht="12.75" customHeight="1" thickTop="1" thickBot="1" x14ac:dyDescent="0.3">
      <c r="A230" s="105">
        <v>230208</v>
      </c>
      <c r="B230" s="106" t="s">
        <v>207</v>
      </c>
      <c r="C230" s="49" t="s">
        <v>129</v>
      </c>
      <c r="D230" s="25">
        <f>VLOOKUP(C230,Rechengrundlagen!$J$1:$M$6,2,0)</f>
        <v>1774</v>
      </c>
      <c r="E230" s="26" t="s">
        <v>131</v>
      </c>
      <c r="F230" s="26">
        <v>3.1</v>
      </c>
      <c r="G230" s="26">
        <f t="shared" si="10"/>
        <v>5.5</v>
      </c>
      <c r="H230" s="19" t="str">
        <f>IF(AND(E230="nein",F230&gt;=VLOOKUP(C230,Rechengrundlagen!$J$1:$M$7,3,0)),"Igen",IF(AND(E230="ja",F230&gt;=VLOOKUP(C230,Rechengrundlagen!$J$1:$M$7,4,0)),"Igen","nem"))</f>
        <v>nem</v>
      </c>
    </row>
    <row r="231" spans="1:8" s="20" customFormat="1" ht="12.75" customHeight="1" thickTop="1" thickBot="1" x14ac:dyDescent="0.3">
      <c r="A231" s="107">
        <v>230209</v>
      </c>
      <c r="B231" s="108" t="s">
        <v>208</v>
      </c>
      <c r="C231" s="60" t="s">
        <v>129</v>
      </c>
      <c r="D231" s="31">
        <f>VLOOKUP(C231,Rechengrundlagen!$J$1:$M$6,2,0)</f>
        <v>1774</v>
      </c>
      <c r="E231" s="32" t="s">
        <v>131</v>
      </c>
      <c r="F231" s="32">
        <v>3.6</v>
      </c>
      <c r="G231" s="32">
        <f t="shared" si="10"/>
        <v>6.39</v>
      </c>
      <c r="H231" s="19" t="str">
        <f>IF(AND(E231="nein",F231&gt;=VLOOKUP(C231,Rechengrundlagen!$J$1:$M$7,3,0)),"Igen",IF(AND(E231="ja",F231&gt;=VLOOKUP(C231,Rechengrundlagen!$J$1:$M$7,4,0)),"Igen","nem"))</f>
        <v>nem</v>
      </c>
    </row>
    <row r="232" spans="1:8" ht="13.8" thickTop="1" x14ac:dyDescent="0.25">
      <c r="H232" s="155"/>
    </row>
    <row r="233" spans="1:8" x14ac:dyDescent="0.25">
      <c r="A233" s="156">
        <v>238987</v>
      </c>
      <c r="B233" s="157" t="s">
        <v>217</v>
      </c>
      <c r="C233" s="158" t="s">
        <v>130</v>
      </c>
      <c r="D233" s="159"/>
      <c r="E233" s="158" t="s">
        <v>131</v>
      </c>
      <c r="F233" s="158">
        <v>2</v>
      </c>
      <c r="G233" s="158">
        <v>4.18</v>
      </c>
      <c r="H233" s="160" t="str">
        <f>IF(AND(E233="nein",F233&gt;=VLOOKUP(C233,Rechengrundlagen!$J$1:$M$7,3,0)),"Igen",IF(AND(E233="ja",F233&gt;=VLOOKUP(C233,Rechengrundlagen!$J$1:$M$7,4,0)),"Igen","nem"))</f>
        <v>nem</v>
      </c>
    </row>
    <row r="234" spans="1:8" x14ac:dyDescent="0.25">
      <c r="A234" s="156">
        <v>236376</v>
      </c>
      <c r="B234" s="157" t="s">
        <v>218</v>
      </c>
      <c r="C234" s="158" t="s">
        <v>130</v>
      </c>
      <c r="D234" s="159"/>
      <c r="E234" s="158" t="s">
        <v>131</v>
      </c>
      <c r="F234" s="158">
        <v>2</v>
      </c>
      <c r="G234" s="158">
        <v>4.18</v>
      </c>
      <c r="H234" s="160" t="str">
        <f>IF(AND(E234="nein",F234&gt;=VLOOKUP(C234,Rechengrundlagen!$J$1:$M$7,3,0)),"Igen",IF(AND(E234="ja",F234&gt;=VLOOKUP(C234,Rechengrundlagen!$J$1:$M$7,4,0)),"Igen","nem"))</f>
        <v>nem</v>
      </c>
    </row>
    <row r="235" spans="1:8" x14ac:dyDescent="0.25">
      <c r="A235" s="156">
        <v>236378</v>
      </c>
      <c r="B235" s="157" t="s">
        <v>219</v>
      </c>
      <c r="C235" s="158" t="s">
        <v>130</v>
      </c>
      <c r="D235" s="159"/>
      <c r="E235" s="158" t="s">
        <v>131</v>
      </c>
      <c r="F235" s="158">
        <v>2</v>
      </c>
      <c r="G235" s="158">
        <v>4.18</v>
      </c>
      <c r="H235" s="160" t="str">
        <f>IF(AND(E235="nein",F235&gt;=VLOOKUP(C235,Rechengrundlagen!$J$1:$M$7,3,0)),"Igen",IF(AND(E235="ja",F235&gt;=VLOOKUP(C235,Rechengrundlagen!$J$1:$M$7,4,0)),"Igen","nem"))</f>
        <v>nem</v>
      </c>
    </row>
    <row r="236" spans="1:8" x14ac:dyDescent="0.25">
      <c r="A236" s="156">
        <v>238977</v>
      </c>
      <c r="B236" s="157" t="s">
        <v>220</v>
      </c>
      <c r="C236" s="158" t="s">
        <v>130</v>
      </c>
      <c r="D236" s="159"/>
      <c r="E236" s="158" t="s">
        <v>131</v>
      </c>
      <c r="F236" s="158">
        <v>4.2</v>
      </c>
      <c r="G236" s="158">
        <v>8.77</v>
      </c>
      <c r="H236" s="160" t="str">
        <f>IF(AND(E236="nein",F236&gt;=VLOOKUP(C236,Rechengrundlagen!$J$1:$M$7,3,0)),"Igen",IF(AND(E236="ja",F236&gt;=VLOOKUP(C236,Rechengrundlagen!$J$1:$M$7,4,0)),"Igen","nem"))</f>
        <v>nem</v>
      </c>
    </row>
    <row r="237" spans="1:8" ht="14.4" x14ac:dyDescent="0.3">
      <c r="A237" s="156">
        <v>238983</v>
      </c>
      <c r="B237" s="157" t="s">
        <v>221</v>
      </c>
      <c r="C237" s="158" t="s">
        <v>130</v>
      </c>
      <c r="D237" s="159"/>
      <c r="E237" s="158" t="s">
        <v>131</v>
      </c>
      <c r="F237" s="158">
        <v>5.5</v>
      </c>
      <c r="G237" s="158">
        <v>11.48</v>
      </c>
      <c r="H237" s="161" t="str">
        <f>IF(AND(E237="nein",F237&gt;=VLOOKUP(C237,Rechengrundlagen!$J$1:$M$7,3,0)),"Igen",IF(AND(E237="ja",F237&gt;=VLOOKUP(C237,Rechengrundlagen!$J$1:$M$7,4,0)),"Igen","nem"))</f>
        <v>Igen</v>
      </c>
    </row>
  </sheetData>
  <conditionalFormatting sqref="H2:H1048576">
    <cfRule type="containsText" dxfId="3" priority="43" operator="containsText" text="ok">
      <formula>NOT(ISERROR(SEARCH("ok",H2)))</formula>
    </cfRule>
    <cfRule type="containsText" dxfId="2" priority="44" operator="containsText" text="Check!">
      <formula>NOT(ISERROR(SEARCH("Check!",H2)))</formula>
    </cfRule>
  </conditionalFormatting>
  <pageMargins left="0.70866141732283472" right="0.70866141732283472" top="0.78740157480314965" bottom="0.78740157480314965" header="0.31496062992125984" footer="0.31496062992125984"/>
  <pageSetup paperSize="9" scale="59" fitToHeight="4" orientation="landscape" r:id="rId1"/>
  <rowBreaks count="3" manualBreakCount="3">
    <brk id="70" max="16383" man="1"/>
    <brk id="133" max="16383" man="1"/>
    <brk id="190" max="16383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3000000}">
          <x14:formula1>
            <xm:f>Rechengrundlagen!$A$2:$A$7</xm:f>
          </x14:formula1>
          <xm:sqref>C2:C17 C19:C21 C50:C90 C92:C94 C96:C105 C107:C123 C125:C128 C130:C132 C134:C137 C139:C203 C205:C216 C219:C231 C23:C48</xm:sqref>
        </x14:dataValidation>
        <x14:dataValidation type="list" allowBlank="1" showInputMessage="1" showErrorMessage="1" xr:uid="{00000000-0002-0000-0000-000004000000}">
          <x14:formula1>
            <xm:f>Rechengrundlagen!$B$2:$B$3</xm:f>
          </x14:formula1>
          <xm:sqref>E2:E17 E19:E21 E50:E90 E92:E94 E96:E105 E107:E123 E125:E128 E130:E132 E134:E137 E139:E203 E205:E216 E219:E231 E23:E48</xm:sqref>
        </x14:dataValidation>
        <x14:dataValidation type="list" allowBlank="1" showInputMessage="1" showErrorMessage="1" xr:uid="{00000000-0002-0000-0000-000000000000}">
          <x14:formula1>
            <xm:f>Rechengrundlagen!B87:B88</xm:f>
          </x14:formula1>
          <xm:sqref>E138 E133 E95 E106</xm:sqref>
        </x14:dataValidation>
        <x14:dataValidation type="list" allowBlank="1" showInputMessage="1" showErrorMessage="1" xr:uid="{00000000-0002-0000-0000-000001000000}">
          <x14:formula1>
            <xm:f>Rechengrundlagen!A87:A92</xm:f>
          </x14:formula1>
          <xm:sqref>C106 C133 C95</xm:sqref>
        </x14:dataValidation>
        <x14:dataValidation type="list" allowBlank="1" showInputMessage="1" showErrorMessage="1" xr:uid="{00000000-0002-0000-0000-000002000000}">
          <x14:formula1>
            <xm:f>Rechengrundlagen!A114:A117</xm:f>
          </x14:formula1>
          <xm:sqref>C138</xm:sqref>
        </x14:dataValidation>
        <x14:dataValidation type="list" allowBlank="1" showInputMessage="1" showErrorMessage="1" xr:uid="{00000000-0002-0000-0000-000005000000}">
          <x14:formula1>
            <xm:f>Rechengrundlagen!B18:B19</xm:f>
          </x14:formula1>
          <xm:sqref>E18</xm:sqref>
        </x14:dataValidation>
        <x14:dataValidation type="list" allowBlank="1" showInputMessage="1" showErrorMessage="1" xr:uid="{00000000-0002-0000-0000-000006000000}">
          <x14:formula1>
            <xm:f>Rechengrundlagen!A2:A5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topLeftCell="A202" workbookViewId="0">
      <selection activeCell="O1" sqref="O1"/>
    </sheetView>
  </sheetViews>
  <sheetFormatPr defaultColWidth="11.5546875" defaultRowHeight="13.2" x14ac:dyDescent="0.25"/>
  <cols>
    <col min="1" max="1" width="15.6640625" bestFit="1" customWidth="1"/>
    <col min="10" max="10" width="12.6640625" bestFit="1" customWidth="1"/>
    <col min="11" max="11" width="12.44140625" bestFit="1" customWidth="1"/>
    <col min="12" max="12" width="18.6640625" bestFit="1" customWidth="1"/>
    <col min="13" max="13" width="20.5546875" bestFit="1" customWidth="1"/>
  </cols>
  <sheetData>
    <row r="1" spans="1:13" ht="18" x14ac:dyDescent="0.25">
      <c r="A1" s="2" t="s">
        <v>124</v>
      </c>
      <c r="B1" s="2" t="s">
        <v>125</v>
      </c>
      <c r="J1" s="2" t="s">
        <v>124</v>
      </c>
      <c r="K1" s="2" t="s">
        <v>126</v>
      </c>
      <c r="L1" s="2" t="s">
        <v>133</v>
      </c>
      <c r="M1" s="2" t="s">
        <v>134</v>
      </c>
    </row>
    <row r="2" spans="1:13" x14ac:dyDescent="0.25">
      <c r="A2" s="1" t="s">
        <v>127</v>
      </c>
      <c r="B2" s="1" t="s">
        <v>131</v>
      </c>
      <c r="J2" s="1" t="s">
        <v>127</v>
      </c>
      <c r="K2" s="3">
        <v>1430</v>
      </c>
      <c r="L2" s="4">
        <v>3.5</v>
      </c>
      <c r="M2" s="4">
        <v>7</v>
      </c>
    </row>
    <row r="3" spans="1:13" x14ac:dyDescent="0.25">
      <c r="A3" s="1" t="s">
        <v>128</v>
      </c>
      <c r="B3" s="1" t="s">
        <v>132</v>
      </c>
      <c r="J3" s="1" t="s">
        <v>128</v>
      </c>
      <c r="K3" s="3">
        <v>3922</v>
      </c>
      <c r="L3" s="4">
        <v>1.3</v>
      </c>
      <c r="M3" s="4">
        <v>2.6</v>
      </c>
    </row>
    <row r="4" spans="1:13" x14ac:dyDescent="0.25">
      <c r="A4" s="1" t="s">
        <v>129</v>
      </c>
      <c r="J4" s="1" t="s">
        <v>129</v>
      </c>
      <c r="K4" s="3">
        <v>1774</v>
      </c>
      <c r="L4" s="4">
        <v>2.8</v>
      </c>
      <c r="M4" s="4">
        <v>5.6</v>
      </c>
    </row>
    <row r="5" spans="1:13" x14ac:dyDescent="0.25">
      <c r="A5" s="1" t="s">
        <v>130</v>
      </c>
      <c r="J5" s="1" t="s">
        <v>130</v>
      </c>
      <c r="K5" s="3">
        <v>2088</v>
      </c>
      <c r="L5" s="4">
        <v>2.4</v>
      </c>
      <c r="M5" s="4">
        <v>4.8</v>
      </c>
    </row>
    <row r="6" spans="1:13" x14ac:dyDescent="0.25">
      <c r="A6" s="1" t="s">
        <v>142</v>
      </c>
      <c r="J6" s="1" t="s">
        <v>142</v>
      </c>
      <c r="K6" s="3">
        <v>3</v>
      </c>
      <c r="L6" s="4">
        <v>99999999</v>
      </c>
      <c r="M6" s="4">
        <v>999999999</v>
      </c>
    </row>
    <row r="7" spans="1:13" x14ac:dyDescent="0.25">
      <c r="A7" s="1" t="s">
        <v>143</v>
      </c>
      <c r="J7" s="1" t="s">
        <v>143</v>
      </c>
      <c r="K7" s="3">
        <v>0</v>
      </c>
      <c r="L7" s="4">
        <v>99999999</v>
      </c>
      <c r="M7" s="4">
        <v>999999999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WP und LFT</vt:lpstr>
      <vt:lpstr>Rechengrundlagen</vt:lpstr>
    </vt:vector>
  </TitlesOfParts>
  <Company>Stiebel Eltron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Reimers</dc:creator>
  <cp:lastModifiedBy>user</cp:lastModifiedBy>
  <cp:lastPrinted>2016-12-09T09:54:00Z</cp:lastPrinted>
  <dcterms:created xsi:type="dcterms:W3CDTF">2014-11-27T11:52:21Z</dcterms:created>
  <dcterms:modified xsi:type="dcterms:W3CDTF">2019-07-15T09:12:14Z</dcterms:modified>
</cp:coreProperties>
</file>